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835" tabRatio="671" activeTab="1"/>
  </bookViews>
  <sheets>
    <sheet name="Budget prévisionnel 17 18" sheetId="1" r:id="rId1"/>
    <sheet name="Budget prévisionnel 21 22" sheetId="2" r:id="rId2"/>
    <sheet name="Feuil1" sheetId="3" r:id="rId3"/>
  </sheets>
  <definedNames>
    <definedName name="_xlnm.Print_Area" localSheetId="0">'Budget prévisionnel 17 18'!$A$1:$H$83</definedName>
    <definedName name="_xlnm.Print_Area" localSheetId="1">'Budget prévisionnel 21 22'!$A$1:$H$83</definedName>
  </definedNames>
  <calcPr fullCalcOnLoad="1"/>
</workbook>
</file>

<file path=xl/sharedStrings.xml><?xml version="1.0" encoding="utf-8"?>
<sst xmlns="http://schemas.openxmlformats.org/spreadsheetml/2006/main" count="215" uniqueCount="145">
  <si>
    <t>PRODUITS</t>
  </si>
  <si>
    <t>6251 - Frais de déplacement</t>
  </si>
  <si>
    <t>6253 - Frais d'hébergement</t>
  </si>
  <si>
    <t>6611 - Intérêts des emprunts</t>
  </si>
  <si>
    <t xml:space="preserve">TOTAL I     </t>
  </si>
  <si>
    <t>6160 - Primes d'assurances</t>
  </si>
  <si>
    <t>6270 - Services bancaires</t>
  </si>
  <si>
    <t>7610 - Intérêts des fonds placés</t>
  </si>
  <si>
    <t>7710 - Produits exceptionnels</t>
  </si>
  <si>
    <t>6130 - Locations ( matériel et équipements )</t>
  </si>
  <si>
    <t>7460 - Participation de la Fédération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</si>
  <si>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</si>
  <si>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</si>
  <si>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</si>
  <si>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</si>
  <si>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</si>
  <si>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</si>
  <si>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</si>
  <si>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</si>
  <si>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7510 - Dons manuels</t>
  </si>
  <si>
    <t>76 Produits financiers</t>
  </si>
  <si>
    <t>77 Produits exceptionnels</t>
  </si>
  <si>
    <t>66 Charges financières</t>
  </si>
  <si>
    <t>67 Charges exceptionnelles</t>
  </si>
  <si>
    <t>86 Emploi des contributions volontaires</t>
  </si>
  <si>
    <t xml:space="preserve"> Secours en nature</t>
  </si>
  <si>
    <t xml:space="preserve"> Mise à disposition gratuite de biens et prestations</t>
  </si>
  <si>
    <t xml:space="preserve"> Personnels bénévoles</t>
  </si>
  <si>
    <t xml:space="preserve"> Dons en nature</t>
  </si>
  <si>
    <t xml:space="preserve"> Prestations en nature</t>
  </si>
  <si>
    <t xml:space="preserve"> Bénévolat</t>
  </si>
  <si>
    <t>CHARGES</t>
  </si>
  <si>
    <t xml:space="preserve">6063 - Fournitures pour les activités - petit matériel </t>
  </si>
  <si>
    <t>6064 - Fournitures administratives</t>
  </si>
  <si>
    <t xml:space="preserve">6150 - Entretien et réparations </t>
  </si>
  <si>
    <t xml:space="preserve">6411 - Salaires </t>
  </si>
  <si>
    <t>6810 - Amortissements sur charges d'exploitation</t>
  </si>
  <si>
    <t>6544 - Créances sur excercices antérieurs</t>
  </si>
  <si>
    <t>78 Reprise sur amortissements et provisions</t>
  </si>
  <si>
    <t>7810 - Reprise sur amortissements et provisions</t>
  </si>
  <si>
    <t>6010 - Achats de matières premières (boissons, etc)</t>
  </si>
  <si>
    <t>6040 - Achat de prestations de service</t>
  </si>
  <si>
    <t>6050 - Achats de matériel</t>
  </si>
  <si>
    <t>6230 - Relations publiques</t>
  </si>
  <si>
    <t>6300 - Autres impôts, taxes et versements assimilés</t>
  </si>
  <si>
    <t>6680 - Autres charges financières</t>
  </si>
  <si>
    <t>6788 - Charges exceptionnelles diverses</t>
  </si>
  <si>
    <t>7410 - Etat</t>
  </si>
  <si>
    <t>7440 - Collectivités territoriales</t>
  </si>
  <si>
    <t>7460 - Organismes sociaux</t>
  </si>
  <si>
    <t>6890 - Engagements à réaliser sur ressources affectées</t>
  </si>
  <si>
    <t>7890 - Report des ressources non utilisées</t>
  </si>
  <si>
    <t>6061 - Eau - Gaz - Electricité</t>
  </si>
  <si>
    <t>61 Services extérieurs</t>
  </si>
  <si>
    <t>62 Autres services extérieurs</t>
  </si>
  <si>
    <t>6234 - Récompenses et cadeaux</t>
  </si>
  <si>
    <t>7711 - Produit des amendes et pénalités</t>
  </si>
  <si>
    <t>7560 - Cotisations des adhérents</t>
  </si>
  <si>
    <t>7585 - Produits de gestion courante</t>
  </si>
  <si>
    <t>7419 - Autres ministères</t>
  </si>
  <si>
    <t>7441 - Conseil Régional</t>
  </si>
  <si>
    <t>7442 - Conseil Général</t>
  </si>
  <si>
    <t xml:space="preserve">7443 - Commune </t>
  </si>
  <si>
    <t>Charges directes d'exploitation</t>
  </si>
  <si>
    <t>Produits directs d'exploitation</t>
  </si>
  <si>
    <t xml:space="preserve">Charges indirectes </t>
  </si>
  <si>
    <t>6582 - Frais spécifiques pour événements</t>
  </si>
  <si>
    <t>7445 - Intercommunalité</t>
  </si>
  <si>
    <t>7581 - Participations pour stages de formation</t>
  </si>
  <si>
    <t>Montant</t>
  </si>
  <si>
    <t>6583 - Frais  de stages de formation</t>
  </si>
  <si>
    <t>7511 - Recettes publicitaires</t>
  </si>
  <si>
    <t>7417 - Ministère des Sports et CNDS</t>
  </si>
  <si>
    <t xml:space="preserve">TOTAL  GENERAL DES PRODUITS   </t>
  </si>
  <si>
    <t>TOTAL II</t>
  </si>
  <si>
    <t>TOTAL  GENERAL DES CHARGES</t>
  </si>
  <si>
    <t>TOTAL DES PRODUITS</t>
  </si>
  <si>
    <t>Charges fixes de fonctionnement</t>
  </si>
  <si>
    <t>Frais financiers</t>
  </si>
  <si>
    <t>7061 - Recettes pour évenements ( tournois, fêtes, etc )</t>
  </si>
  <si>
    <t>6068 - Autres matières et fournitures(disque dur, logiciel compta</t>
  </si>
  <si>
    <t>6231 - Annonces et insertions publicitaires(abt site internet</t>
  </si>
  <si>
    <t>6237 - Publications (affiches, fly bal country, ..)</t>
  </si>
  <si>
    <t>6252 - Frais de reception</t>
  </si>
  <si>
    <t>7088 - Autres recettes d'activités (restes des soirées vendus)</t>
  </si>
  <si>
    <t>7081 - Participations  soirée de fin d'année)</t>
  </si>
  <si>
    <t xml:space="preserve">7418 - L'agence de services et de paiement </t>
  </si>
  <si>
    <t>6226 renumérations intermédiaires honoraires</t>
  </si>
  <si>
    <t>6480  Frais de Licence</t>
  </si>
  <si>
    <t>TOTAL I</t>
  </si>
  <si>
    <t>6475  Medecine du travail</t>
  </si>
  <si>
    <t>6413  Avantages divers achars cd</t>
  </si>
  <si>
    <t xml:space="preserve">6260 - Frais postauxet frais de  télécommunications </t>
  </si>
  <si>
    <t xml:space="preserve">6450 - Urssaf  Retraite  Assedic </t>
  </si>
  <si>
    <t>6458  Cotisation uniformation  agefos</t>
  </si>
  <si>
    <t xml:space="preserve">6580 -Réafiliation  FFEPGV et FFCLD </t>
  </si>
  <si>
    <t xml:space="preserve">7070 - Ventes de matériels </t>
  </si>
  <si>
    <t xml:space="preserve">6256 - Frais de représentation  </t>
  </si>
  <si>
    <t xml:space="preserve">7020 - Recettes diverses </t>
  </si>
  <si>
    <t xml:space="preserve">7010 - Recettes des buvettes </t>
  </si>
  <si>
    <t>7060 - Recettes des entrées</t>
  </si>
  <si>
    <t xml:space="preserve">6280 - Frais divers(documentation, presse fédérale, </t>
  </si>
  <si>
    <t>6516 - Droits d'auteur sacem spre</t>
  </si>
  <si>
    <t>EXCEDENT</t>
  </si>
  <si>
    <t>6581 - Achat de licences FFEPGV et FFCLD</t>
  </si>
  <si>
    <t>DEFICIT</t>
  </si>
  <si>
    <t>Bilan prévisionnel 2017 2018</t>
  </si>
  <si>
    <t xml:space="preserve">                                     Produits directs d'exploitation</t>
  </si>
  <si>
    <t>Réalisé</t>
  </si>
  <si>
    <t>6300 - Autres impôts, (prel à la source)</t>
  </si>
  <si>
    <t>6010 - Achats  (boissons en stock)</t>
  </si>
  <si>
    <t>prévision</t>
  </si>
  <si>
    <t>6040 - prestations de service PHOTOCOPIES</t>
  </si>
  <si>
    <t>6680 -Remboursement Cotisations</t>
  </si>
  <si>
    <t xml:space="preserve">6064 - Fournitures administratives </t>
  </si>
  <si>
    <t>6413  Avantages divers achats cd</t>
  </si>
  <si>
    <t xml:space="preserve">6252 - Frais de reception </t>
  </si>
  <si>
    <t>6458  Cotisation AFDAS</t>
  </si>
  <si>
    <t>6226 renumérations intermédiaires CLAUDE</t>
  </si>
  <si>
    <t>6231 - A.et insertions pub Abt E-MONSITE</t>
  </si>
  <si>
    <t xml:space="preserve">7020 - Recettes div. </t>
  </si>
  <si>
    <t xml:space="preserve">7088 - Autres recettes </t>
  </si>
  <si>
    <t>7419 - Autres ministères(chômage partiel)</t>
  </si>
  <si>
    <t>7711 - Produit des  pénalités</t>
  </si>
  <si>
    <t>6061 - chauffage bal et Soizic Folk</t>
  </si>
  <si>
    <t>6063 - Fournitures pour activités</t>
  </si>
  <si>
    <t>6411 - Salaires + Prime de transport</t>
  </si>
  <si>
    <t>6516 - Droits d'auteur</t>
  </si>
  <si>
    <t>6788    - Charges exceptionnelles diverses</t>
  </si>
  <si>
    <t>Frais financier cpte débiteur</t>
  </si>
  <si>
    <t>7710 - Produits exceptionnels don COTTARD</t>
  </si>
  <si>
    <t xml:space="preserve">6256 - Frais de représentation(chemise Count)  </t>
  </si>
  <si>
    <t>déficit</t>
  </si>
  <si>
    <t xml:space="preserve">          CPAM</t>
  </si>
  <si>
    <t>6237 - Publications (flyer Bal Country)</t>
  </si>
  <si>
    <t>6068 - Achats abt basi compta</t>
  </si>
  <si>
    <t>6050 - Achats de matériel (64,95 +4287)</t>
  </si>
  <si>
    <t>6253 - Frais d'Hébergement</t>
  </si>
  <si>
    <t>Frais d'encaissements CV, CS 48,76+14,50</t>
  </si>
  <si>
    <t>6582 - Frais spécifiques pour événements Bal</t>
  </si>
  <si>
    <t>6270 - Services bancaires  (5 € par mois</t>
  </si>
  <si>
    <t xml:space="preserve">           depuis mai 2022)</t>
  </si>
  <si>
    <t>²</t>
  </si>
  <si>
    <t>7610 - Intérêts des fonds placés0,29+177,59</t>
  </si>
  <si>
    <t xml:space="preserve">   PREVISIONNEL et réalisé au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</si>
</sst>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;[Red]0.00"/>
    <numFmt numFmtId="173" formatCode="0.0%"/>
    <numFmt numFmtId="174" formatCode="00000"/>
  </numFmts>
  <fonts count="59">
    <font>
      <sz val="11"/>
      <name val="Times New Roman"/>
      <family val="0"/>
    </font>
    <font>
      <sz val="13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sz val="13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i/>
      <sz val="10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sz val="13"/>
      <name val="Arial Black"/>
      <family val="2"/>
    </font>
    <font>
      <b/>
      <sz val="13"/>
      <name val="Arial Black"/>
      <family val="2"/>
    </font>
    <font>
      <sz val="11"/>
      <name val="Arial Black"/>
      <family val="2"/>
    </font>
    <font>
      <i/>
      <sz val="13"/>
      <name val="Arial Black"/>
      <family val="2"/>
    </font>
    <font>
      <b/>
      <sz val="8"/>
      <name val="Arial Black"/>
      <family val="2"/>
    </font>
    <font>
      <b/>
      <i/>
      <sz val="15"/>
      <name val="Arial Black"/>
      <family val="2"/>
    </font>
    <font>
      <i/>
      <sz val="9"/>
      <name val="Arial Black"/>
      <family val="2"/>
    </font>
    <font>
      <b/>
      <i/>
      <sz val="14"/>
      <name val="Arial Black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 Black"/>
      <family val="2"/>
    </font>
    <font>
      <b/>
      <i/>
      <sz val="10"/>
      <color indexed="10"/>
      <name val="Arial Black"/>
      <family val="2"/>
    </font>
    <font>
      <b/>
      <sz val="8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 Black"/>
      <family val="2"/>
    </font>
    <font>
      <b/>
      <i/>
      <sz val="10"/>
      <color rgb="FFFF0000"/>
      <name val="Arial Black"/>
      <family val="2"/>
    </font>
    <font>
      <b/>
      <sz val="8"/>
      <color rgb="FFFF000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4" fontId="9" fillId="33" borderId="16" xfId="0" applyNumberFormat="1" applyFont="1" applyFill="1" applyBorder="1" applyAlignment="1" applyProtection="1">
      <alignment vertical="center"/>
      <protection hidden="1"/>
    </xf>
    <xf numFmtId="4" fontId="9" fillId="33" borderId="17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8" xfId="0" applyFont="1" applyBorder="1" applyAlignment="1" applyProtection="1">
      <alignment vertical="center" wrapText="1"/>
      <protection locked="0"/>
    </xf>
    <xf numFmtId="4" fontId="9" fillId="0" borderId="17" xfId="0" applyNumberFormat="1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9" fillId="0" borderId="19" xfId="0" applyNumberFormat="1" applyFont="1" applyBorder="1" applyAlignment="1" applyProtection="1">
      <alignment vertical="center"/>
      <protection/>
    </xf>
    <xf numFmtId="4" fontId="9" fillId="0" borderId="14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4" fontId="56" fillId="0" borderId="17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9" fillId="0" borderId="20" xfId="0" applyFont="1" applyBorder="1" applyAlignment="1" applyProtection="1">
      <alignment vertical="center" wrapText="1"/>
      <protection locked="0"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 locked="0"/>
    </xf>
    <xf numFmtId="4" fontId="9" fillId="0" borderId="14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" fontId="9" fillId="0" borderId="1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4" fontId="1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/>
    </xf>
    <xf numFmtId="4" fontId="14" fillId="34" borderId="22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/>
    </xf>
    <xf numFmtId="4" fontId="14" fillId="33" borderId="17" xfId="0" applyNumberFormat="1" applyFont="1" applyFill="1" applyBorder="1" applyAlignment="1" applyProtection="1">
      <alignment vertical="center"/>
      <protection hidden="1"/>
    </xf>
    <xf numFmtId="0" fontId="9" fillId="0" borderId="21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 locked="0"/>
    </xf>
    <xf numFmtId="4" fontId="14" fillId="0" borderId="14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4" fontId="9" fillId="0" borderId="19" xfId="0" applyNumberFormat="1" applyFont="1" applyBorder="1" applyAlignment="1" applyProtection="1">
      <alignment vertical="center"/>
      <protection hidden="1"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4" fontId="9" fillId="0" borderId="2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14" fillId="33" borderId="17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12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horizontal="right" vertical="center"/>
      <protection/>
    </xf>
    <xf numFmtId="4" fontId="58" fillId="35" borderId="22" xfId="0" applyNumberFormat="1" applyFont="1" applyFill="1" applyBorder="1" applyAlignment="1" applyProtection="1">
      <alignment vertical="center"/>
      <protection hidden="1"/>
    </xf>
    <xf numFmtId="4" fontId="14" fillId="36" borderId="22" xfId="0" applyNumberFormat="1" applyFont="1" applyFill="1" applyBorder="1" applyAlignment="1" applyProtection="1">
      <alignment vertical="center"/>
      <protection hidden="1"/>
    </xf>
    <xf numFmtId="4" fontId="9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7" fillId="0" borderId="11" xfId="0" applyFont="1" applyBorder="1" applyAlignment="1" applyProtection="1">
      <alignment horizontal="right" vertical="center"/>
      <protection/>
    </xf>
    <xf numFmtId="4" fontId="14" fillId="35" borderId="22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Continuous" vertical="center"/>
      <protection locked="0"/>
    </xf>
    <xf numFmtId="0" fontId="18" fillId="0" borderId="25" xfId="0" applyFont="1" applyBorder="1" applyAlignment="1">
      <alignment horizontal="centerContinuous" vertical="center"/>
    </xf>
    <xf numFmtId="4" fontId="56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58" fillId="37" borderId="22" xfId="0" applyNumberFormat="1" applyFont="1" applyFill="1" applyBorder="1" applyAlignment="1" applyProtection="1">
      <alignment vertical="center"/>
      <protection hidden="1"/>
    </xf>
    <xf numFmtId="4" fontId="56" fillId="33" borderId="16" xfId="0" applyNumberFormat="1" applyFont="1" applyFill="1" applyBorder="1" applyAlignment="1" applyProtection="1">
      <alignment vertical="center"/>
      <protection hidden="1"/>
    </xf>
    <xf numFmtId="4" fontId="56" fillId="33" borderId="17" xfId="0" applyNumberFormat="1" applyFont="1" applyFill="1" applyBorder="1" applyAlignment="1" applyProtection="1">
      <alignment vertical="center"/>
      <protection hidden="1"/>
    </xf>
    <xf numFmtId="4" fontId="56" fillId="0" borderId="19" xfId="0" applyNumberFormat="1" applyFont="1" applyBorder="1" applyAlignment="1">
      <alignment vertical="center"/>
    </xf>
    <xf numFmtId="4" fontId="58" fillId="34" borderId="22" xfId="0" applyNumberFormat="1" applyFont="1" applyFill="1" applyBorder="1" applyAlignment="1" applyProtection="1">
      <alignment vertical="center"/>
      <protection hidden="1"/>
    </xf>
    <xf numFmtId="4" fontId="56" fillId="0" borderId="14" xfId="0" applyNumberFormat="1" applyFont="1" applyBorder="1" applyAlignment="1">
      <alignment vertical="center"/>
    </xf>
    <xf numFmtId="4" fontId="56" fillId="0" borderId="20" xfId="0" applyNumberFormat="1" applyFont="1" applyBorder="1" applyAlignment="1">
      <alignment vertical="center"/>
    </xf>
    <xf numFmtId="4" fontId="56" fillId="0" borderId="17" xfId="0" applyNumberFormat="1" applyFont="1" applyFill="1" applyBorder="1" applyAlignment="1" applyProtection="1">
      <alignment vertical="center"/>
      <protection locked="0"/>
    </xf>
    <xf numFmtId="4" fontId="58" fillId="33" borderId="17" xfId="0" applyNumberFormat="1" applyFont="1" applyFill="1" applyBorder="1" applyAlignment="1" applyProtection="1">
      <alignment vertical="center"/>
      <protection hidden="1"/>
    </xf>
    <xf numFmtId="4" fontId="14" fillId="37" borderId="22" xfId="0" applyNumberFormat="1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showGridLines="0" showZeros="0" showOutlineSymbols="0" zoomScaleSheetLayoutView="100" zoomScalePageLayoutView="0" workbookViewId="0" topLeftCell="A40">
      <selection activeCell="L14" sqref="L14:M16"/>
    </sheetView>
  </sheetViews>
  <sheetFormatPr defaultColWidth="11.421875" defaultRowHeight="15"/>
  <cols>
    <col min="1" max="1" width="1.8515625" style="4" customWidth="1"/>
    <col min="2" max="2" width="1.421875" style="2" customWidth="1"/>
    <col min="3" max="3" width="39.8515625" style="2" customWidth="1"/>
    <col min="4" max="4" width="10.28125" style="2" customWidth="1"/>
    <col min="5" max="5" width="1.57421875" style="0" customWidth="1"/>
    <col min="6" max="6" width="2.00390625" style="0" customWidth="1"/>
    <col min="7" max="7" width="37.8515625" style="0" bestFit="1" customWidth="1"/>
    <col min="8" max="8" width="10.421875" style="0" customWidth="1"/>
  </cols>
  <sheetData>
    <row r="1" spans="1:8" ht="32.25" customHeight="1" thickBot="1">
      <c r="A1" s="105" t="s">
        <v>106</v>
      </c>
      <c r="B1" s="105"/>
      <c r="C1" s="105"/>
      <c r="D1" s="105"/>
      <c r="E1" s="105"/>
      <c r="F1" s="105"/>
      <c r="G1" s="88"/>
      <c r="H1" s="89"/>
    </row>
    <row r="2" spans="1:8" ht="14.25" customHeight="1">
      <c r="A2" s="103" t="s">
        <v>31</v>
      </c>
      <c r="B2" s="103"/>
      <c r="C2" s="104"/>
      <c r="D2" s="7" t="s">
        <v>69</v>
      </c>
      <c r="E2" s="102" t="s">
        <v>0</v>
      </c>
      <c r="F2" s="103"/>
      <c r="G2" s="104"/>
      <c r="H2" s="7" t="s">
        <v>69</v>
      </c>
    </row>
    <row r="3" spans="1:8" ht="14.25" customHeight="1" thickBot="1">
      <c r="A3" s="8"/>
      <c r="B3" s="8"/>
      <c r="C3" s="9"/>
      <c r="D3" s="10"/>
      <c r="E3" s="11"/>
      <c r="F3" s="8"/>
      <c r="G3" s="9"/>
      <c r="H3" s="10"/>
    </row>
    <row r="4" spans="1:8" s="5" customFormat="1" ht="15">
      <c r="A4" s="12" t="s">
        <v>63</v>
      </c>
      <c r="B4" s="13"/>
      <c r="C4" s="13"/>
      <c r="D4" s="14"/>
      <c r="E4" s="12" t="s">
        <v>64</v>
      </c>
      <c r="F4" s="13"/>
      <c r="G4" s="13"/>
      <c r="H4" s="15"/>
    </row>
    <row r="5" spans="1:8" s="6" customFormat="1" ht="14.25">
      <c r="A5" s="8"/>
      <c r="B5" s="16" t="s">
        <v>11</v>
      </c>
      <c r="C5" s="8"/>
      <c r="D5" s="17">
        <f>SUM(D6:D12)</f>
        <v>1120</v>
      </c>
      <c r="E5" s="8"/>
      <c r="F5" s="16" t="s">
        <v>16</v>
      </c>
      <c r="G5" s="8"/>
      <c r="H5" s="18">
        <f>H6+H7+H8+H9+H10+H11+H12</f>
        <v>1100</v>
      </c>
    </row>
    <row r="6" spans="1:8" ht="9.75" customHeight="1">
      <c r="A6" s="19"/>
      <c r="B6" s="20"/>
      <c r="C6" s="21" t="s">
        <v>40</v>
      </c>
      <c r="D6" s="22"/>
      <c r="E6" s="19"/>
      <c r="F6" s="20"/>
      <c r="G6" s="21" t="s">
        <v>99</v>
      </c>
      <c r="H6" s="22">
        <v>300</v>
      </c>
    </row>
    <row r="7" spans="1:8" ht="9.75" customHeight="1">
      <c r="A7" s="19"/>
      <c r="B7" s="19"/>
      <c r="C7" s="21" t="s">
        <v>41</v>
      </c>
      <c r="D7" s="22">
        <v>170</v>
      </c>
      <c r="E7" s="19"/>
      <c r="F7" s="20"/>
      <c r="G7" s="21" t="s">
        <v>98</v>
      </c>
      <c r="H7" s="22">
        <v>0</v>
      </c>
    </row>
    <row r="8" spans="1:8" ht="9.75" customHeight="1">
      <c r="A8" s="19"/>
      <c r="B8" s="19"/>
      <c r="C8" s="21" t="s">
        <v>42</v>
      </c>
      <c r="D8" s="22">
        <v>600</v>
      </c>
      <c r="E8" s="19"/>
      <c r="F8" s="19"/>
      <c r="G8" s="21" t="s">
        <v>100</v>
      </c>
      <c r="H8" s="22">
        <v>500</v>
      </c>
    </row>
    <row r="9" spans="1:8" ht="9.75" customHeight="1">
      <c r="A9" s="19"/>
      <c r="B9" s="19"/>
      <c r="C9" s="21" t="s">
        <v>52</v>
      </c>
      <c r="D9" s="22">
        <v>0</v>
      </c>
      <c r="E9" s="19"/>
      <c r="F9" s="19"/>
      <c r="G9" s="21" t="s">
        <v>79</v>
      </c>
      <c r="H9" s="22"/>
    </row>
    <row r="10" spans="1:8" ht="9.75" customHeight="1">
      <c r="A10" s="19"/>
      <c r="B10" s="19"/>
      <c r="C10" s="21" t="s">
        <v>32</v>
      </c>
      <c r="D10" s="22">
        <v>0</v>
      </c>
      <c r="E10" s="19"/>
      <c r="F10" s="19"/>
      <c r="G10" s="21" t="s">
        <v>96</v>
      </c>
      <c r="H10" s="22">
        <v>0</v>
      </c>
    </row>
    <row r="11" spans="1:8" ht="9.75" customHeight="1">
      <c r="A11" s="19"/>
      <c r="B11" s="19"/>
      <c r="C11" s="21" t="s">
        <v>33</v>
      </c>
      <c r="D11" s="22">
        <v>350</v>
      </c>
      <c r="E11" s="19"/>
      <c r="F11" s="19"/>
      <c r="G11" s="21" t="s">
        <v>85</v>
      </c>
      <c r="H11" s="22">
        <v>300</v>
      </c>
    </row>
    <row r="12" spans="1:8" ht="9.75" customHeight="1">
      <c r="A12" s="19"/>
      <c r="B12" s="19"/>
      <c r="C12" s="21" t="s">
        <v>80</v>
      </c>
      <c r="D12" s="22"/>
      <c r="E12" s="19"/>
      <c r="F12" s="19"/>
      <c r="G12" s="21" t="s">
        <v>84</v>
      </c>
      <c r="H12" s="22">
        <v>0</v>
      </c>
    </row>
    <row r="13" spans="1:8" ht="7.5" customHeight="1">
      <c r="A13" s="19"/>
      <c r="B13" s="19"/>
      <c r="C13" s="19"/>
      <c r="D13" s="23"/>
      <c r="E13" s="19"/>
      <c r="F13" s="19"/>
      <c r="G13" s="24"/>
      <c r="H13" s="25"/>
    </row>
    <row r="14" spans="1:8" ht="15">
      <c r="A14" s="8"/>
      <c r="B14" s="16" t="s">
        <v>53</v>
      </c>
      <c r="C14" s="8"/>
      <c r="D14" s="18">
        <f>SUM(D15:D18)</f>
        <v>2350</v>
      </c>
      <c r="E14" s="8"/>
      <c r="F14" s="16" t="s">
        <v>17</v>
      </c>
      <c r="G14" s="8"/>
      <c r="H14" s="18">
        <f>H16+H17+H18+H21+H22+H23+H24+H27</f>
        <v>2300</v>
      </c>
    </row>
    <row r="15" spans="1:8" ht="9.75" customHeight="1">
      <c r="A15" s="19"/>
      <c r="B15" s="19"/>
      <c r="C15" s="21" t="s">
        <v>87</v>
      </c>
      <c r="D15" s="22">
        <v>2350</v>
      </c>
      <c r="E15" s="19"/>
      <c r="F15" s="19"/>
      <c r="G15" s="16" t="s">
        <v>47</v>
      </c>
      <c r="H15" s="26"/>
    </row>
    <row r="16" spans="1:8" ht="9.75" customHeight="1">
      <c r="A16" s="19"/>
      <c r="B16" s="19"/>
      <c r="C16" s="21" t="s">
        <v>9</v>
      </c>
      <c r="D16" s="22"/>
      <c r="E16" s="27"/>
      <c r="F16" s="27"/>
      <c r="G16" s="21" t="s">
        <v>72</v>
      </c>
      <c r="H16" s="22"/>
    </row>
    <row r="17" spans="1:8" ht="12.75" customHeight="1">
      <c r="A17" s="19"/>
      <c r="B17" s="19"/>
      <c r="C17" s="21" t="s">
        <v>34</v>
      </c>
      <c r="D17" s="22"/>
      <c r="E17" s="19"/>
      <c r="F17" s="19"/>
      <c r="G17" s="21" t="s">
        <v>86</v>
      </c>
      <c r="H17" s="22"/>
    </row>
    <row r="18" spans="1:8" ht="11.25" customHeight="1">
      <c r="A18" s="19"/>
      <c r="B18" s="19"/>
      <c r="C18" s="21" t="s">
        <v>5</v>
      </c>
      <c r="D18" s="22"/>
      <c r="E18" s="19"/>
      <c r="F18" s="19"/>
      <c r="G18" s="21" t="s">
        <v>59</v>
      </c>
      <c r="H18" s="22"/>
    </row>
    <row r="19" spans="1:8" ht="9.75" customHeight="1">
      <c r="A19" s="19"/>
      <c r="B19" s="19"/>
      <c r="C19" s="24"/>
      <c r="D19" s="25"/>
      <c r="E19" s="19"/>
      <c r="F19" s="19"/>
      <c r="G19" s="24"/>
      <c r="H19" s="28"/>
    </row>
    <row r="20" spans="1:8" ht="9.75" customHeight="1">
      <c r="A20" s="19"/>
      <c r="B20" s="16" t="s">
        <v>54</v>
      </c>
      <c r="C20" s="29"/>
      <c r="D20" s="18">
        <f>SUM(D21:D31)</f>
        <v>1520</v>
      </c>
      <c r="E20" s="19"/>
      <c r="F20" s="19"/>
      <c r="G20" s="16" t="s">
        <v>48</v>
      </c>
      <c r="H20" s="26"/>
    </row>
    <row r="21" spans="1:8" ht="9.75" customHeight="1">
      <c r="A21" s="19"/>
      <c r="B21" s="19"/>
      <c r="C21" s="21" t="s">
        <v>43</v>
      </c>
      <c r="D21" s="22"/>
      <c r="E21" s="27"/>
      <c r="F21" s="27"/>
      <c r="G21" s="21" t="s">
        <v>60</v>
      </c>
      <c r="H21" s="22"/>
    </row>
    <row r="22" spans="1:8" ht="9.75" customHeight="1">
      <c r="A22" s="8"/>
      <c r="B22" s="30"/>
      <c r="C22" s="21" t="s">
        <v>81</v>
      </c>
      <c r="D22" s="22">
        <v>50</v>
      </c>
      <c r="E22" s="19"/>
      <c r="F22" s="20"/>
      <c r="G22" s="21" t="s">
        <v>61</v>
      </c>
      <c r="H22" s="22">
        <v>500</v>
      </c>
    </row>
    <row r="23" spans="1:8" ht="9.75" customHeight="1">
      <c r="A23" s="19"/>
      <c r="B23" s="19"/>
      <c r="C23" s="21" t="s">
        <v>55</v>
      </c>
      <c r="D23" s="22">
        <v>100</v>
      </c>
      <c r="E23" s="19"/>
      <c r="F23" s="19"/>
      <c r="G23" s="21" t="s">
        <v>62</v>
      </c>
      <c r="H23" s="22">
        <v>1800</v>
      </c>
    </row>
    <row r="24" spans="1:8" ht="9.75" customHeight="1">
      <c r="A24" s="19"/>
      <c r="B24" s="19"/>
      <c r="C24" s="21" t="s">
        <v>82</v>
      </c>
      <c r="D24" s="22">
        <v>30</v>
      </c>
      <c r="E24" s="19"/>
      <c r="F24" s="20"/>
      <c r="G24" s="21" t="s">
        <v>67</v>
      </c>
      <c r="H24" s="22">
        <v>0</v>
      </c>
    </row>
    <row r="25" spans="1:8" ht="9.75" customHeight="1">
      <c r="A25" s="19"/>
      <c r="B25" s="19"/>
      <c r="C25" s="21" t="s">
        <v>1</v>
      </c>
      <c r="D25" s="22">
        <v>0</v>
      </c>
      <c r="E25" s="19"/>
      <c r="F25" s="19"/>
      <c r="G25" s="20"/>
      <c r="H25" s="28"/>
    </row>
    <row r="26" spans="1:8" ht="9.75" customHeight="1">
      <c r="A26" s="19"/>
      <c r="B26" s="19"/>
      <c r="C26" s="21" t="s">
        <v>83</v>
      </c>
      <c r="D26" s="22">
        <v>1200</v>
      </c>
      <c r="E26" s="19"/>
      <c r="F26" s="20"/>
      <c r="G26" s="16" t="s">
        <v>49</v>
      </c>
      <c r="H26" s="26"/>
    </row>
    <row r="27" spans="1:8" ht="9.75" customHeight="1">
      <c r="A27" s="19"/>
      <c r="B27" s="19"/>
      <c r="C27" s="21" t="s">
        <v>2</v>
      </c>
      <c r="D27" s="22"/>
      <c r="E27" s="27"/>
      <c r="F27" s="31"/>
      <c r="G27" s="21" t="s">
        <v>10</v>
      </c>
      <c r="H27" s="22"/>
    </row>
    <row r="28" spans="1:8" ht="9.75" customHeight="1">
      <c r="A28" s="19"/>
      <c r="B28" s="19"/>
      <c r="C28" s="21" t="s">
        <v>97</v>
      </c>
      <c r="D28" s="32"/>
      <c r="E28" s="19"/>
      <c r="F28" s="33"/>
      <c r="G28" s="34"/>
      <c r="H28" s="35"/>
    </row>
    <row r="29" spans="1:8" ht="9.75" customHeight="1">
      <c r="A29" s="19"/>
      <c r="B29" s="19"/>
      <c r="C29" s="21" t="s">
        <v>92</v>
      </c>
      <c r="D29" s="22">
        <v>80</v>
      </c>
      <c r="E29" s="19"/>
      <c r="F29" s="33"/>
      <c r="G29" s="36"/>
      <c r="H29" s="37"/>
    </row>
    <row r="30" spans="1:8" ht="9.75" customHeight="1">
      <c r="A30" s="19"/>
      <c r="B30" s="19"/>
      <c r="C30" s="21" t="s">
        <v>6</v>
      </c>
      <c r="D30" s="22">
        <v>30</v>
      </c>
      <c r="E30" s="8"/>
      <c r="F30" s="38" t="s">
        <v>18</v>
      </c>
      <c r="G30" s="39"/>
      <c r="H30" s="18">
        <f>SUM(H31:H35)</f>
        <v>50500</v>
      </c>
    </row>
    <row r="31" spans="1:8" ht="9.75" customHeight="1">
      <c r="A31" s="19"/>
      <c r="B31" s="19"/>
      <c r="C31" s="21" t="s">
        <v>101</v>
      </c>
      <c r="D31" s="22">
        <v>30</v>
      </c>
      <c r="E31" s="40"/>
      <c r="F31" s="20"/>
      <c r="G31" s="21" t="s">
        <v>19</v>
      </c>
      <c r="H31" s="22"/>
    </row>
    <row r="32" spans="1:8" ht="9.75" customHeight="1">
      <c r="A32" s="19"/>
      <c r="B32" s="19"/>
      <c r="C32" s="19"/>
      <c r="D32" s="23"/>
      <c r="E32" s="40"/>
      <c r="F32" s="19"/>
      <c r="G32" s="41" t="s">
        <v>71</v>
      </c>
      <c r="H32" s="22"/>
    </row>
    <row r="33" spans="1:8" ht="9.75" customHeight="1">
      <c r="A33" s="19"/>
      <c r="B33" s="16" t="s">
        <v>12</v>
      </c>
      <c r="C33" s="8"/>
      <c r="D33" s="18">
        <f>D34</f>
        <v>0</v>
      </c>
      <c r="E33" s="19"/>
      <c r="F33" s="19"/>
      <c r="G33" s="41" t="s">
        <v>57</v>
      </c>
      <c r="H33" s="22">
        <v>50500</v>
      </c>
    </row>
    <row r="34" spans="1:8" ht="9.75" customHeight="1">
      <c r="A34" s="19"/>
      <c r="B34" s="19"/>
      <c r="C34" s="21" t="s">
        <v>44</v>
      </c>
      <c r="D34" s="22">
        <v>0</v>
      </c>
      <c r="E34" s="19"/>
      <c r="F34" s="19"/>
      <c r="G34" s="21" t="s">
        <v>68</v>
      </c>
      <c r="H34" s="22"/>
    </row>
    <row r="35" spans="1:8" ht="9.75" customHeight="1">
      <c r="A35" s="19"/>
      <c r="B35" s="19"/>
      <c r="C35" s="34"/>
      <c r="D35" s="23"/>
      <c r="E35" s="19"/>
      <c r="F35" s="19"/>
      <c r="G35" s="41" t="s">
        <v>58</v>
      </c>
      <c r="H35" s="22"/>
    </row>
    <row r="36" spans="1:8" ht="9.75" customHeight="1">
      <c r="A36" s="19"/>
      <c r="B36" s="16" t="s">
        <v>13</v>
      </c>
      <c r="C36" s="39"/>
      <c r="D36" s="18">
        <f>SUM(D37:D42)</f>
        <v>38770</v>
      </c>
      <c r="E36" s="19"/>
      <c r="F36" s="19"/>
      <c r="G36" s="24"/>
      <c r="H36" s="25"/>
    </row>
    <row r="37" spans="1:8" ht="9.75" customHeight="1">
      <c r="A37" s="19"/>
      <c r="B37" s="30"/>
      <c r="C37" s="21" t="s">
        <v>35</v>
      </c>
      <c r="D37" s="22">
        <v>27000</v>
      </c>
      <c r="E37" s="8"/>
      <c r="F37" s="16" t="s">
        <v>20</v>
      </c>
      <c r="G37" s="8"/>
      <c r="H37" s="18">
        <f>H38</f>
        <v>130</v>
      </c>
    </row>
    <row r="38" spans="1:8" ht="9.75" customHeight="1">
      <c r="A38" s="19"/>
      <c r="B38" s="19"/>
      <c r="C38" s="21" t="s">
        <v>93</v>
      </c>
      <c r="D38" s="22">
        <v>10500</v>
      </c>
      <c r="E38" s="19"/>
      <c r="F38" s="19"/>
      <c r="G38" s="41" t="s">
        <v>7</v>
      </c>
      <c r="H38" s="42">
        <v>130</v>
      </c>
    </row>
    <row r="39" spans="1:8" ht="9.75" customHeight="1">
      <c r="A39" s="19"/>
      <c r="B39" s="19"/>
      <c r="C39" s="21" t="s">
        <v>88</v>
      </c>
      <c r="D39" s="22">
        <v>220</v>
      </c>
      <c r="E39" s="43"/>
      <c r="F39" s="20"/>
      <c r="G39" s="44"/>
      <c r="H39" s="45">
        <v>0</v>
      </c>
    </row>
    <row r="40" spans="1:8" ht="9.75" customHeight="1">
      <c r="A40" s="8"/>
      <c r="B40" s="30"/>
      <c r="C40" s="46" t="s">
        <v>94</v>
      </c>
      <c r="D40" s="23">
        <v>500</v>
      </c>
      <c r="E40" s="43"/>
      <c r="F40" s="20"/>
      <c r="G40" s="44"/>
      <c r="H40" s="47"/>
    </row>
    <row r="41" spans="1:8" ht="9.75" customHeight="1">
      <c r="A41" s="19"/>
      <c r="B41" s="19"/>
      <c r="C41" s="21" t="s">
        <v>90</v>
      </c>
      <c r="D41" s="22">
        <v>250</v>
      </c>
      <c r="E41" s="19"/>
      <c r="F41" s="19"/>
      <c r="G41" s="44"/>
      <c r="H41" s="47"/>
    </row>
    <row r="42" spans="1:8" ht="9.75" customHeight="1">
      <c r="A42" s="19"/>
      <c r="B42" s="19"/>
      <c r="C42" s="46" t="s">
        <v>91</v>
      </c>
      <c r="D42" s="23">
        <v>300</v>
      </c>
      <c r="E42" s="19"/>
      <c r="F42" s="19"/>
      <c r="G42" s="44"/>
      <c r="H42" s="48"/>
    </row>
    <row r="43" spans="1:8" ht="9.75" customHeight="1" thickBot="1">
      <c r="A43" s="19"/>
      <c r="B43" s="19"/>
      <c r="C43" s="30"/>
      <c r="D43" s="30"/>
      <c r="E43" s="19"/>
      <c r="F43" s="19"/>
      <c r="G43" s="49"/>
      <c r="H43" s="50"/>
    </row>
    <row r="44" spans="1:8" ht="9.75" customHeight="1" thickBot="1">
      <c r="A44" s="19"/>
      <c r="B44" s="16" t="s">
        <v>15</v>
      </c>
      <c r="C44" s="39"/>
      <c r="D44" s="18">
        <f>SUM(D45:D50)</f>
        <v>10270</v>
      </c>
      <c r="E44" s="19"/>
      <c r="F44" s="19"/>
      <c r="G44" s="51" t="s">
        <v>4</v>
      </c>
      <c r="H44" s="52">
        <f>H5+H14+H30+H37</f>
        <v>54030</v>
      </c>
    </row>
    <row r="45" spans="1:8" ht="9.75" customHeight="1">
      <c r="A45" s="27"/>
      <c r="B45" s="30"/>
      <c r="C45" s="21" t="s">
        <v>102</v>
      </c>
      <c r="D45" s="22">
        <v>150</v>
      </c>
      <c r="E45" s="19"/>
      <c r="F45" s="19"/>
      <c r="G45" s="53"/>
      <c r="H45" s="54"/>
    </row>
    <row r="46" spans="1:8" ht="9.75" customHeight="1">
      <c r="A46" s="19"/>
      <c r="B46" s="30"/>
      <c r="C46" s="21" t="s">
        <v>37</v>
      </c>
      <c r="D46" s="22"/>
      <c r="E46" s="43"/>
      <c r="F46" s="53"/>
      <c r="G46" s="53"/>
      <c r="H46" s="55"/>
    </row>
    <row r="47" spans="1:8" ht="9.75" customHeight="1">
      <c r="A47" s="19"/>
      <c r="B47" s="30"/>
      <c r="C47" s="21" t="s">
        <v>95</v>
      </c>
      <c r="D47" s="22">
        <v>120</v>
      </c>
      <c r="E47" s="19"/>
      <c r="F47" s="16" t="s">
        <v>21</v>
      </c>
      <c r="G47" s="8"/>
      <c r="H47" s="56">
        <f>H48+H49</f>
        <v>0</v>
      </c>
    </row>
    <row r="48" spans="1:8" ht="9.75" customHeight="1">
      <c r="A48" s="19"/>
      <c r="B48" s="30"/>
      <c r="C48" s="21" t="s">
        <v>104</v>
      </c>
      <c r="D48" s="22">
        <v>9700</v>
      </c>
      <c r="E48" s="19"/>
      <c r="F48" s="53"/>
      <c r="G48" s="41" t="s">
        <v>8</v>
      </c>
      <c r="H48" s="42"/>
    </row>
    <row r="49" spans="1:8" ht="9.75" customHeight="1">
      <c r="A49" s="19"/>
      <c r="B49" s="20"/>
      <c r="C49" s="21" t="s">
        <v>66</v>
      </c>
      <c r="D49" s="32"/>
      <c r="E49" s="19"/>
      <c r="F49" s="53"/>
      <c r="G49" s="41" t="s">
        <v>56</v>
      </c>
      <c r="H49" s="42"/>
    </row>
    <row r="50" spans="1:8" ht="9.75" customHeight="1">
      <c r="A50" s="19"/>
      <c r="B50" s="19"/>
      <c r="C50" s="21" t="s">
        <v>70</v>
      </c>
      <c r="D50" s="22">
        <v>300</v>
      </c>
      <c r="E50" s="43"/>
      <c r="F50" s="53"/>
      <c r="G50" s="19"/>
      <c r="H50" s="23"/>
    </row>
    <row r="51" spans="1:8" ht="9.75" customHeight="1">
      <c r="A51" s="19"/>
      <c r="B51" s="19"/>
      <c r="C51" s="34"/>
      <c r="D51" s="23"/>
      <c r="E51" s="19"/>
      <c r="F51" s="53"/>
      <c r="G51" s="8"/>
      <c r="H51" s="56">
        <f>H52+H53</f>
        <v>0</v>
      </c>
    </row>
    <row r="52" spans="1:8" ht="9.75" customHeight="1">
      <c r="A52" s="19"/>
      <c r="B52" s="16" t="s">
        <v>22</v>
      </c>
      <c r="C52" s="57"/>
      <c r="D52" s="18">
        <f>SUM(D53:D54)</f>
        <v>0</v>
      </c>
      <c r="E52" s="19"/>
      <c r="F52" s="53"/>
      <c r="G52" s="41" t="s">
        <v>39</v>
      </c>
      <c r="H52" s="22"/>
    </row>
    <row r="53" spans="1:8" ht="9.75" customHeight="1">
      <c r="A53" s="58"/>
      <c r="B53" s="19"/>
      <c r="C53" s="21" t="s">
        <v>3</v>
      </c>
      <c r="D53" s="22"/>
      <c r="E53" s="19"/>
      <c r="F53" s="53"/>
      <c r="G53" s="41" t="s">
        <v>51</v>
      </c>
      <c r="H53" s="22"/>
    </row>
    <row r="54" spans="1:8" ht="9.75" customHeight="1">
      <c r="A54" s="19"/>
      <c r="B54" s="30"/>
      <c r="C54" s="21" t="s">
        <v>45</v>
      </c>
      <c r="D54" s="22"/>
      <c r="E54" s="19"/>
      <c r="F54" s="53"/>
      <c r="G54" s="19"/>
      <c r="H54" s="28"/>
    </row>
    <row r="55" spans="1:8" ht="9.75" customHeight="1" thickBot="1">
      <c r="A55" s="19"/>
      <c r="B55" s="19"/>
      <c r="C55" s="36"/>
      <c r="D55" s="34"/>
      <c r="E55" s="20"/>
      <c r="F55" s="53"/>
      <c r="G55" s="59"/>
      <c r="H55" s="50"/>
    </row>
    <row r="56" spans="1:8" ht="9.75" customHeight="1" thickBot="1">
      <c r="A56" s="19"/>
      <c r="B56" s="30"/>
      <c r="C56" s="36"/>
      <c r="D56" s="50"/>
      <c r="E56" s="19"/>
      <c r="F56" s="53"/>
      <c r="G56" s="51" t="s">
        <v>74</v>
      </c>
      <c r="H56" s="52">
        <f>H47+H51</f>
        <v>0</v>
      </c>
    </row>
    <row r="57" spans="1:8" ht="13.5" customHeight="1">
      <c r="A57" s="19"/>
      <c r="B57" s="16" t="s">
        <v>23</v>
      </c>
      <c r="C57" s="36"/>
      <c r="D57" s="60"/>
      <c r="E57" s="19"/>
      <c r="F57" s="53"/>
      <c r="G57" s="51"/>
      <c r="H57" s="50"/>
    </row>
    <row r="58" spans="1:8" s="3" customFormat="1" ht="9.75" customHeight="1" hidden="1">
      <c r="A58" s="19"/>
      <c r="B58" s="19"/>
      <c r="C58" s="39"/>
      <c r="D58" s="56" t="e">
        <f>#REF!+D59</f>
        <v>#REF!</v>
      </c>
      <c r="E58" s="19"/>
      <c r="F58" s="53"/>
      <c r="G58" s="13"/>
      <c r="H58" s="61"/>
    </row>
    <row r="59" spans="1:8" s="3" customFormat="1" ht="9.75" customHeight="1">
      <c r="A59" s="19"/>
      <c r="B59" s="19"/>
      <c r="C59" s="41" t="s">
        <v>46</v>
      </c>
      <c r="D59" s="22"/>
      <c r="E59" s="53"/>
      <c r="F59" s="53"/>
      <c r="G59" s="53"/>
      <c r="H59" s="62"/>
    </row>
    <row r="60" spans="1:8" ht="9.75" customHeight="1">
      <c r="A60" s="16"/>
      <c r="B60" s="19"/>
      <c r="C60" s="19"/>
      <c r="D60" s="63"/>
      <c r="E60" s="53"/>
      <c r="F60" s="64"/>
      <c r="G60" s="53"/>
      <c r="H60" s="62"/>
    </row>
    <row r="61" spans="1:8" ht="9.75" customHeight="1">
      <c r="A61" s="19"/>
      <c r="B61" s="16" t="s">
        <v>14</v>
      </c>
      <c r="C61" s="8"/>
      <c r="D61" s="56">
        <v>0</v>
      </c>
      <c r="E61" s="53"/>
      <c r="F61" s="19"/>
      <c r="G61" s="53"/>
      <c r="H61" s="62"/>
    </row>
    <row r="62" spans="1:8" ht="9.75" customHeight="1" thickBot="1">
      <c r="A62" s="19"/>
      <c r="B62" s="19"/>
      <c r="C62" s="41" t="s">
        <v>36</v>
      </c>
      <c r="D62" s="22"/>
      <c r="E62" s="53"/>
      <c r="F62" s="19"/>
      <c r="G62" s="53"/>
      <c r="H62" s="62"/>
    </row>
    <row r="63" spans="1:8" ht="9.75" customHeight="1" thickBot="1">
      <c r="A63" s="19"/>
      <c r="B63" s="30"/>
      <c r="C63" s="41" t="s">
        <v>50</v>
      </c>
      <c r="D63" s="22"/>
      <c r="E63" s="53"/>
      <c r="F63" s="19"/>
      <c r="G63" s="65" t="s">
        <v>76</v>
      </c>
      <c r="H63" s="52">
        <f>H44+H56</f>
        <v>54030</v>
      </c>
    </row>
    <row r="64" spans="1:8" ht="9.75" customHeight="1">
      <c r="A64" s="66"/>
      <c r="B64" s="19"/>
      <c r="C64" s="67"/>
      <c r="D64" s="68"/>
      <c r="E64" s="66"/>
      <c r="F64" s="16" t="s">
        <v>38</v>
      </c>
      <c r="G64" s="53"/>
      <c r="H64" s="62"/>
    </row>
    <row r="65" spans="1:8" ht="9.75" customHeight="1" thickBot="1">
      <c r="A65" s="19"/>
      <c r="B65" s="30"/>
      <c r="C65" s="27"/>
      <c r="D65" s="50"/>
      <c r="E65" s="43"/>
      <c r="F65" s="19"/>
      <c r="G65" s="69"/>
      <c r="H65" s="56">
        <f>H66+H67+H68</f>
        <v>0</v>
      </c>
    </row>
    <row r="66" spans="1:8" ht="9.75" customHeight="1" thickBot="1">
      <c r="A66" s="19"/>
      <c r="B66" s="19"/>
      <c r="C66" s="65" t="s">
        <v>89</v>
      </c>
      <c r="D66" s="52">
        <f>SUM(D61,D59,D52,D44,D36,D33,D20,D14,D5)</f>
        <v>54030</v>
      </c>
      <c r="E66" s="43"/>
      <c r="F66" s="19"/>
      <c r="G66" s="41" t="s">
        <v>28</v>
      </c>
      <c r="H66" s="70">
        <f>D74</f>
        <v>0</v>
      </c>
    </row>
    <row r="67" spans="1:8" ht="7.5" customHeight="1">
      <c r="A67" s="19"/>
      <c r="B67" s="12" t="s">
        <v>65</v>
      </c>
      <c r="C67" s="71"/>
      <c r="D67" s="50"/>
      <c r="E67" s="43"/>
      <c r="F67" s="19"/>
      <c r="G67" s="41" t="s">
        <v>29</v>
      </c>
      <c r="H67" s="70">
        <f>D75</f>
        <v>0</v>
      </c>
    </row>
    <row r="68" spans="1:8" ht="9.75" customHeight="1" hidden="1">
      <c r="A68" s="19"/>
      <c r="B68" s="20"/>
      <c r="C68" s="72"/>
      <c r="D68" s="73" t="e">
        <f>D69+D70+#REF!</f>
        <v>#REF!</v>
      </c>
      <c r="E68" s="43"/>
      <c r="F68" s="19"/>
      <c r="G68" s="41" t="s">
        <v>30</v>
      </c>
      <c r="H68" s="70">
        <f>D76</f>
        <v>0</v>
      </c>
    </row>
    <row r="69" spans="1:8" ht="13.5" customHeight="1">
      <c r="A69" s="19"/>
      <c r="B69" s="19"/>
      <c r="C69" s="74" t="s">
        <v>77</v>
      </c>
      <c r="D69" s="22"/>
      <c r="E69" s="43"/>
      <c r="F69" s="19"/>
      <c r="G69" s="75"/>
      <c r="H69" s="76"/>
    </row>
    <row r="70" spans="1:8" ht="11.25" customHeight="1" thickBot="1">
      <c r="A70" s="19"/>
      <c r="B70" s="19"/>
      <c r="C70" s="74" t="s">
        <v>78</v>
      </c>
      <c r="D70" s="22">
        <v>0</v>
      </c>
      <c r="E70" s="43"/>
      <c r="F70" s="19"/>
      <c r="G70" s="53"/>
      <c r="H70" s="62"/>
    </row>
    <row r="71" spans="1:8" ht="9.75" customHeight="1" thickBot="1">
      <c r="A71" s="19"/>
      <c r="B71" s="19"/>
      <c r="C71" s="65" t="s">
        <v>74</v>
      </c>
      <c r="D71" s="52">
        <v>0</v>
      </c>
      <c r="E71" s="53"/>
      <c r="F71" s="53"/>
      <c r="G71" s="64"/>
      <c r="H71" s="53"/>
    </row>
    <row r="72" spans="1:8" ht="9.75" customHeight="1">
      <c r="A72" s="19"/>
      <c r="B72" s="19"/>
      <c r="C72" s="77"/>
      <c r="D72" s="78"/>
      <c r="E72" s="53"/>
      <c r="F72" s="53"/>
      <c r="G72" s="64"/>
      <c r="H72" s="64"/>
    </row>
    <row r="73" spans="1:8" ht="9.75" customHeight="1">
      <c r="A73" s="19"/>
      <c r="B73" s="16" t="s">
        <v>24</v>
      </c>
      <c r="C73" s="79"/>
      <c r="D73" s="56">
        <f>SUM(D74:D75)</f>
        <v>0</v>
      </c>
      <c r="E73" s="53"/>
      <c r="F73" s="53"/>
      <c r="G73" s="64"/>
      <c r="H73" s="64"/>
    </row>
    <row r="74" spans="1:8" ht="9.75" customHeight="1">
      <c r="A74" s="19"/>
      <c r="B74" s="19"/>
      <c r="C74" s="41" t="s">
        <v>25</v>
      </c>
      <c r="D74" s="22"/>
      <c r="E74" s="53"/>
      <c r="F74" s="53"/>
      <c r="G74" s="64"/>
      <c r="H74" s="64"/>
    </row>
    <row r="75" spans="1:8" ht="13.5" customHeight="1">
      <c r="A75" s="19"/>
      <c r="B75" s="19"/>
      <c r="C75" s="80" t="s">
        <v>26</v>
      </c>
      <c r="D75" s="22"/>
      <c r="E75" s="53"/>
      <c r="F75" s="53"/>
      <c r="G75" s="64"/>
      <c r="H75" s="64"/>
    </row>
    <row r="76" spans="1:8" ht="0.75" customHeight="1" thickBot="1">
      <c r="A76" s="43"/>
      <c r="B76" s="30"/>
      <c r="C76" s="41" t="s">
        <v>27</v>
      </c>
      <c r="D76" s="22"/>
      <c r="E76" s="64"/>
      <c r="F76" s="64"/>
      <c r="G76" s="64"/>
      <c r="H76" s="64"/>
    </row>
    <row r="77" spans="1:8" ht="13.5" customHeight="1" thickBot="1">
      <c r="A77" s="19"/>
      <c r="B77" s="30"/>
      <c r="C77" s="81" t="s">
        <v>103</v>
      </c>
      <c r="D77" s="82">
        <f>H80-D80</f>
        <v>0</v>
      </c>
      <c r="E77" s="53"/>
      <c r="F77" s="53"/>
      <c r="G77" s="81" t="s">
        <v>105</v>
      </c>
      <c r="H77" s="83"/>
    </row>
    <row r="78" spans="1:8" ht="9.75" customHeight="1">
      <c r="A78" s="19"/>
      <c r="B78" s="19"/>
      <c r="C78" s="19"/>
      <c r="D78" s="84"/>
      <c r="E78" s="53"/>
      <c r="F78" s="85"/>
      <c r="G78" s="64"/>
      <c r="H78" s="64"/>
    </row>
    <row r="79" spans="1:8" ht="9.75" customHeight="1" thickBot="1">
      <c r="A79" s="19"/>
      <c r="B79" s="19"/>
      <c r="C79" s="30"/>
      <c r="D79" s="43"/>
      <c r="E79" s="53"/>
      <c r="F79" s="85"/>
      <c r="G79" s="64"/>
      <c r="H79" s="64"/>
    </row>
    <row r="80" spans="1:8" ht="9.75" customHeight="1" thickBot="1">
      <c r="A80" s="19"/>
      <c r="B80" s="30"/>
      <c r="C80" s="86" t="s">
        <v>75</v>
      </c>
      <c r="D80" s="87">
        <f>D66+D71+D73</f>
        <v>54030</v>
      </c>
      <c r="E80" s="53"/>
      <c r="F80" s="19"/>
      <c r="G80" s="86" t="s">
        <v>73</v>
      </c>
      <c r="H80" s="87">
        <f>SUM(H63,H65)</f>
        <v>54030</v>
      </c>
    </row>
    <row r="81" spans="1:8" ht="9.75" customHeight="1">
      <c r="A81" s="19"/>
      <c r="B81" s="19"/>
      <c r="C81" s="30"/>
      <c r="D81" s="30"/>
      <c r="E81" s="53"/>
      <c r="F81" s="53"/>
      <c r="G81" s="64"/>
      <c r="H81" s="64"/>
    </row>
    <row r="82" spans="1:8" ht="14.25" customHeight="1">
      <c r="A82" s="19"/>
      <c r="B82" s="19"/>
      <c r="C82" s="30"/>
      <c r="D82" s="30"/>
      <c r="E82" s="53"/>
      <c r="F82" s="53"/>
      <c r="G82" s="64"/>
      <c r="H82" s="64"/>
    </row>
    <row r="83" spans="1:8" ht="13.5" customHeight="1">
      <c r="A83" s="19"/>
      <c r="B83" s="19"/>
      <c r="C83" s="30"/>
      <c r="D83" s="30"/>
      <c r="E83" s="53"/>
      <c r="F83" s="53"/>
      <c r="G83" s="64"/>
      <c r="H83" s="64"/>
    </row>
    <row r="84" ht="9.75" customHeight="1">
      <c r="B84" s="1"/>
    </row>
    <row r="85" ht="21" customHeight="1">
      <c r="B85" s="1"/>
    </row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</sheetData>
  <sheetProtection formatCells="0" formatColumns="0" formatRows="0" insertColumns="0" insertRows="0"/>
  <mergeCells count="3">
    <mergeCell ref="E2:G2"/>
    <mergeCell ref="A2:C2"/>
    <mergeCell ref="A1:F1"/>
  </mergeCells>
  <printOptions/>
  <pageMargins left="0.17" right="0.17" top="0.15748031496062992" bottom="0.2755905511811024" header="0.15748031496062992" footer="0.03937007874015748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showGridLines="0" showZeros="0" tabSelected="1" showOutlineSymbols="0" zoomScaleSheetLayoutView="100" zoomScalePageLayoutView="0" workbookViewId="0" topLeftCell="C22">
      <selection activeCell="J78" sqref="J78"/>
    </sheetView>
  </sheetViews>
  <sheetFormatPr defaultColWidth="11.421875" defaultRowHeight="15"/>
  <cols>
    <col min="1" max="1" width="1.8515625" style="4" hidden="1" customWidth="1"/>
    <col min="2" max="2" width="1.421875" style="2" hidden="1" customWidth="1"/>
    <col min="3" max="3" width="40.00390625" style="2" customWidth="1"/>
    <col min="4" max="4" width="8.8515625" style="2" customWidth="1"/>
    <col min="5" max="5" width="9.28125" style="0" customWidth="1"/>
    <col min="6" max="6" width="37.140625" style="0" customWidth="1"/>
    <col min="7" max="7" width="9.421875" style="0" customWidth="1"/>
    <col min="8" max="8" width="10.140625" style="0" customWidth="1"/>
  </cols>
  <sheetData>
    <row r="1" spans="1:7" ht="44.25" customHeight="1" thickBot="1">
      <c r="A1" s="105" t="s">
        <v>144</v>
      </c>
      <c r="B1" s="105"/>
      <c r="C1" s="105"/>
      <c r="D1" s="105"/>
      <c r="E1" s="105"/>
      <c r="F1" s="88"/>
      <c r="G1" s="89"/>
    </row>
    <row r="2" spans="1:7" ht="14.25" customHeight="1">
      <c r="A2" s="103" t="s">
        <v>31</v>
      </c>
      <c r="B2" s="103"/>
      <c r="C2" s="104"/>
      <c r="D2" s="7" t="s">
        <v>69</v>
      </c>
      <c r="E2" s="102" t="s">
        <v>0</v>
      </c>
      <c r="F2" s="104"/>
      <c r="G2" s="7" t="s">
        <v>69</v>
      </c>
    </row>
    <row r="3" spans="1:8" ht="14.25" customHeight="1" thickBot="1">
      <c r="A3" s="8"/>
      <c r="B3" s="8"/>
      <c r="C3" s="9"/>
      <c r="D3" s="10" t="s">
        <v>111</v>
      </c>
      <c r="E3" s="11" t="s">
        <v>108</v>
      </c>
      <c r="F3" s="9"/>
      <c r="G3" s="10" t="s">
        <v>111</v>
      </c>
      <c r="H3" s="11" t="s">
        <v>108</v>
      </c>
    </row>
    <row r="4" spans="1:7" s="5" customFormat="1" ht="15">
      <c r="A4" s="12" t="s">
        <v>63</v>
      </c>
      <c r="B4" s="13"/>
      <c r="C4" s="13"/>
      <c r="D4" s="14"/>
      <c r="E4" s="12" t="s">
        <v>107</v>
      </c>
      <c r="F4" s="13"/>
      <c r="G4" s="15"/>
    </row>
    <row r="5" spans="1:8" s="6" customFormat="1" ht="14.25">
      <c r="A5" s="8"/>
      <c r="B5" s="16" t="s">
        <v>11</v>
      </c>
      <c r="C5" s="8"/>
      <c r="D5" s="93">
        <f>SUM(D6:D12)</f>
        <v>700</v>
      </c>
      <c r="E5" s="17">
        <v>754.12</v>
      </c>
      <c r="F5" s="8"/>
      <c r="G5" s="94">
        <f>SUM(G6:G12)</f>
        <v>565</v>
      </c>
      <c r="H5" s="18">
        <v>722.87</v>
      </c>
    </row>
    <row r="6" spans="1:8" ht="9.75" customHeight="1">
      <c r="A6" s="19"/>
      <c r="B6" s="20"/>
      <c r="C6" s="21" t="s">
        <v>110</v>
      </c>
      <c r="D6" s="22"/>
      <c r="E6" s="22"/>
      <c r="F6" s="21" t="s">
        <v>99</v>
      </c>
      <c r="G6" s="22">
        <v>0</v>
      </c>
      <c r="H6" s="22">
        <v>237.4</v>
      </c>
    </row>
    <row r="7" spans="1:8" ht="9.75" customHeight="1">
      <c r="A7" s="19"/>
      <c r="B7" s="19"/>
      <c r="C7" s="21" t="s">
        <v>112</v>
      </c>
      <c r="D7" s="22"/>
      <c r="E7" s="22"/>
      <c r="F7" s="21" t="s">
        <v>120</v>
      </c>
      <c r="G7" s="22">
        <v>0</v>
      </c>
      <c r="H7" s="22"/>
    </row>
    <row r="8" spans="1:8" ht="9.75" customHeight="1">
      <c r="A8" s="19"/>
      <c r="B8" s="19"/>
      <c r="C8" s="21" t="s">
        <v>136</v>
      </c>
      <c r="D8" s="32">
        <v>95</v>
      </c>
      <c r="E8" s="22">
        <v>107.82</v>
      </c>
      <c r="F8" s="21" t="s">
        <v>100</v>
      </c>
      <c r="G8" s="32">
        <v>510</v>
      </c>
      <c r="H8" s="22">
        <v>372</v>
      </c>
    </row>
    <row r="9" spans="1:8" ht="9.75" customHeight="1">
      <c r="A9" s="19"/>
      <c r="B9" s="19"/>
      <c r="C9" s="21" t="s">
        <v>124</v>
      </c>
      <c r="D9" s="22">
        <v>0</v>
      </c>
      <c r="E9" s="22"/>
      <c r="F9" s="21" t="s">
        <v>79</v>
      </c>
      <c r="G9" s="22"/>
      <c r="H9" s="22">
        <v>33.02</v>
      </c>
    </row>
    <row r="10" spans="1:8" ht="9.75" customHeight="1">
      <c r="A10" s="19"/>
      <c r="B10" s="19"/>
      <c r="C10" s="21" t="s">
        <v>125</v>
      </c>
      <c r="D10" s="22"/>
      <c r="E10" s="22"/>
      <c r="F10" s="21" t="s">
        <v>96</v>
      </c>
      <c r="G10" s="32">
        <v>55</v>
      </c>
      <c r="H10" s="22">
        <v>80.45</v>
      </c>
    </row>
    <row r="11" spans="1:8" ht="9.75" customHeight="1">
      <c r="A11" s="19"/>
      <c r="B11" s="19"/>
      <c r="C11" s="21" t="s">
        <v>114</v>
      </c>
      <c r="D11" s="32">
        <v>550</v>
      </c>
      <c r="E11" s="22">
        <v>591.3</v>
      </c>
      <c r="F11" s="21" t="s">
        <v>85</v>
      </c>
      <c r="G11" s="22">
        <v>0</v>
      </c>
      <c r="H11" s="22"/>
    </row>
    <row r="12" spans="1:8" ht="9.75" customHeight="1">
      <c r="A12" s="19"/>
      <c r="B12" s="19"/>
      <c r="C12" s="21" t="s">
        <v>135</v>
      </c>
      <c r="D12" s="32">
        <v>55</v>
      </c>
      <c r="E12" s="22">
        <v>55</v>
      </c>
      <c r="F12" s="21" t="s">
        <v>121</v>
      </c>
      <c r="G12" s="22">
        <v>0</v>
      </c>
      <c r="H12" s="22"/>
    </row>
    <row r="13" spans="1:8" ht="7.5" customHeight="1">
      <c r="A13" s="19"/>
      <c r="B13" s="19"/>
      <c r="C13" s="19"/>
      <c r="D13" s="23"/>
      <c r="E13" s="23"/>
      <c r="F13" s="24"/>
      <c r="G13" s="25"/>
      <c r="H13" s="25"/>
    </row>
    <row r="14" spans="1:8" ht="15">
      <c r="A14" s="8"/>
      <c r="B14" s="16" t="s">
        <v>53</v>
      </c>
      <c r="C14" s="8"/>
      <c r="D14" s="94">
        <v>1715</v>
      </c>
      <c r="E14" s="18">
        <v>1634</v>
      </c>
      <c r="F14" s="8"/>
      <c r="G14" s="94">
        <f>SUM(G16:G27)</f>
        <v>2217.5</v>
      </c>
      <c r="H14" s="18">
        <v>2452.79</v>
      </c>
    </row>
    <row r="15" spans="1:8" ht="9.75" customHeight="1">
      <c r="A15" s="19"/>
      <c r="B15" s="19"/>
      <c r="C15" s="21" t="s">
        <v>118</v>
      </c>
      <c r="D15" s="32">
        <v>1715</v>
      </c>
      <c r="E15" s="22">
        <v>1634</v>
      </c>
      <c r="F15" s="16" t="s">
        <v>47</v>
      </c>
      <c r="G15" s="97"/>
      <c r="H15" s="26"/>
    </row>
    <row r="16" spans="1:8" ht="9.75" customHeight="1">
      <c r="A16" s="19"/>
      <c r="B16" s="19"/>
      <c r="C16" s="21" t="s">
        <v>9</v>
      </c>
      <c r="D16" s="22"/>
      <c r="E16" s="22"/>
      <c r="F16" s="21" t="s">
        <v>72</v>
      </c>
      <c r="G16" s="32"/>
      <c r="H16" s="22"/>
    </row>
    <row r="17" spans="1:8" ht="12.75" customHeight="1">
      <c r="A17" s="19"/>
      <c r="B17" s="19"/>
      <c r="C17" s="21" t="s">
        <v>34</v>
      </c>
      <c r="D17" s="22"/>
      <c r="E17" s="22"/>
      <c r="F17" s="21" t="s">
        <v>86</v>
      </c>
      <c r="G17" s="32"/>
      <c r="H17" s="22"/>
    </row>
    <row r="18" spans="1:8" ht="11.25" customHeight="1">
      <c r="A18" s="19"/>
      <c r="B18" s="19"/>
      <c r="C18" s="21" t="s">
        <v>5</v>
      </c>
      <c r="D18" s="22"/>
      <c r="E18" s="22"/>
      <c r="F18" s="21" t="s">
        <v>122</v>
      </c>
      <c r="G18" s="32"/>
      <c r="H18" s="22"/>
    </row>
    <row r="19" spans="1:8" ht="9.75" customHeight="1">
      <c r="A19" s="19"/>
      <c r="B19" s="19"/>
      <c r="C19" s="24"/>
      <c r="D19" s="25"/>
      <c r="E19" s="25"/>
      <c r="F19" s="24"/>
      <c r="G19" s="98"/>
      <c r="H19" s="28"/>
    </row>
    <row r="20" spans="1:8" ht="9.75" customHeight="1">
      <c r="A20" s="19"/>
      <c r="B20" s="16" t="s">
        <v>54</v>
      </c>
      <c r="C20" s="29"/>
      <c r="D20" s="94">
        <f>SUM(D21:D31)</f>
        <v>822.1800000000001</v>
      </c>
      <c r="E20" s="18">
        <v>1190.91</v>
      </c>
      <c r="F20" s="16" t="s">
        <v>48</v>
      </c>
      <c r="G20" s="97"/>
      <c r="H20" s="26"/>
    </row>
    <row r="21" spans="1:8" ht="9.75" customHeight="1">
      <c r="A21" s="19"/>
      <c r="B21" s="19"/>
      <c r="C21" s="21" t="s">
        <v>43</v>
      </c>
      <c r="D21" s="22"/>
      <c r="E21" s="22"/>
      <c r="F21" s="21" t="s">
        <v>60</v>
      </c>
      <c r="G21" s="32"/>
      <c r="H21" s="22"/>
    </row>
    <row r="22" spans="1:8" ht="9.75" customHeight="1">
      <c r="A22" s="8"/>
      <c r="B22" s="30"/>
      <c r="C22" s="21" t="s">
        <v>119</v>
      </c>
      <c r="D22" s="32">
        <v>60</v>
      </c>
      <c r="E22" s="22">
        <v>60</v>
      </c>
      <c r="F22" s="21" t="s">
        <v>61</v>
      </c>
      <c r="G22" s="32">
        <v>417.5</v>
      </c>
      <c r="H22" s="22">
        <v>412.5</v>
      </c>
    </row>
    <row r="23" spans="1:8" ht="9.75" customHeight="1">
      <c r="A23" s="19"/>
      <c r="B23" s="19"/>
      <c r="C23" s="21" t="s">
        <v>55</v>
      </c>
      <c r="D23" s="32">
        <v>100</v>
      </c>
      <c r="E23" s="22">
        <v>360</v>
      </c>
      <c r="F23" s="21" t="s">
        <v>62</v>
      </c>
      <c r="G23" s="32">
        <v>1800</v>
      </c>
      <c r="H23" s="22">
        <v>2000</v>
      </c>
    </row>
    <row r="24" spans="1:8" ht="9.75" customHeight="1">
      <c r="A24" s="19"/>
      <c r="B24" s="19"/>
      <c r="C24" s="21" t="s">
        <v>134</v>
      </c>
      <c r="D24" s="32">
        <v>47.18</v>
      </c>
      <c r="E24" s="22">
        <v>47.18</v>
      </c>
      <c r="F24" s="21" t="s">
        <v>67</v>
      </c>
      <c r="G24" s="32">
        <v>0</v>
      </c>
      <c r="H24" s="22"/>
    </row>
    <row r="25" spans="1:8" ht="9.75" customHeight="1">
      <c r="A25" s="19"/>
      <c r="B25" s="19"/>
      <c r="C25" s="21" t="s">
        <v>1</v>
      </c>
      <c r="D25" s="22">
        <v>0</v>
      </c>
      <c r="E25" s="22"/>
      <c r="F25" s="20"/>
      <c r="G25" s="28"/>
      <c r="H25" s="28"/>
    </row>
    <row r="26" spans="1:8" ht="9.75" customHeight="1">
      <c r="A26" s="19"/>
      <c r="B26" s="19"/>
      <c r="C26" s="21" t="s">
        <v>116</v>
      </c>
      <c r="D26" s="32">
        <v>550</v>
      </c>
      <c r="E26" s="22">
        <v>244</v>
      </c>
      <c r="F26" s="16" t="s">
        <v>49</v>
      </c>
      <c r="G26" s="26"/>
      <c r="H26" s="26"/>
    </row>
    <row r="27" spans="1:8" ht="9.75" customHeight="1">
      <c r="A27" s="19"/>
      <c r="B27" s="19"/>
      <c r="C27" s="21" t="s">
        <v>137</v>
      </c>
      <c r="D27" s="22"/>
      <c r="E27" s="22"/>
      <c r="F27" s="21" t="s">
        <v>10</v>
      </c>
      <c r="G27" s="22"/>
      <c r="H27" s="22"/>
    </row>
    <row r="28" spans="1:8" ht="9.75" customHeight="1">
      <c r="A28" s="19"/>
      <c r="B28" s="19"/>
      <c r="C28" s="21" t="s">
        <v>131</v>
      </c>
      <c r="D28" s="32"/>
      <c r="E28" s="22">
        <v>421</v>
      </c>
      <c r="F28" s="34" t="s">
        <v>133</v>
      </c>
      <c r="G28" s="35"/>
      <c r="H28" s="35">
        <v>40.29</v>
      </c>
    </row>
    <row r="29" spans="1:8" ht="9.75" customHeight="1">
      <c r="A29" s="19"/>
      <c r="B29" s="19"/>
      <c r="C29" s="21" t="s">
        <v>92</v>
      </c>
      <c r="D29" s="32">
        <v>65</v>
      </c>
      <c r="E29" s="22">
        <v>38.73</v>
      </c>
      <c r="F29" s="36"/>
      <c r="G29" s="37"/>
      <c r="H29" s="37"/>
    </row>
    <row r="30" spans="1:8" ht="9.75" customHeight="1">
      <c r="A30" s="19"/>
      <c r="B30" s="19"/>
      <c r="C30" s="21" t="s">
        <v>140</v>
      </c>
      <c r="D30" s="32"/>
      <c r="E30" s="22">
        <v>20</v>
      </c>
      <c r="F30" s="39"/>
      <c r="G30" s="94">
        <v>25603.8</v>
      </c>
      <c r="H30" s="18">
        <v>26259.8</v>
      </c>
    </row>
    <row r="31" spans="1:8" ht="9.75" customHeight="1">
      <c r="A31" s="19"/>
      <c r="B31" s="19"/>
      <c r="C31" s="21" t="s">
        <v>141</v>
      </c>
      <c r="D31" s="22"/>
      <c r="E31" s="22"/>
      <c r="F31" s="21" t="s">
        <v>19</v>
      </c>
      <c r="G31" s="22"/>
      <c r="H31" s="22"/>
    </row>
    <row r="32" spans="1:8" ht="9.75" customHeight="1">
      <c r="A32" s="19"/>
      <c r="B32" s="19"/>
      <c r="C32" s="19"/>
      <c r="D32" s="23"/>
      <c r="E32" s="23"/>
      <c r="F32" s="41" t="s">
        <v>71</v>
      </c>
      <c r="G32" s="22"/>
      <c r="H32" s="22"/>
    </row>
    <row r="33" spans="1:8" ht="9.75" customHeight="1">
      <c r="A33" s="19"/>
      <c r="B33" s="16" t="s">
        <v>12</v>
      </c>
      <c r="C33" s="8"/>
      <c r="D33" s="94">
        <v>1378</v>
      </c>
      <c r="E33" s="18">
        <v>1045</v>
      </c>
      <c r="F33" s="41" t="s">
        <v>57</v>
      </c>
      <c r="G33" s="32">
        <v>25603.8</v>
      </c>
      <c r="H33" s="22">
        <v>26259.8</v>
      </c>
    </row>
    <row r="34" spans="1:8" ht="9.75" customHeight="1">
      <c r="A34" s="19"/>
      <c r="B34" s="19"/>
      <c r="C34" s="21" t="s">
        <v>109</v>
      </c>
      <c r="D34" s="32">
        <v>1378</v>
      </c>
      <c r="E34" s="22"/>
      <c r="F34" s="21" t="s">
        <v>68</v>
      </c>
      <c r="G34" s="22"/>
      <c r="H34" s="22"/>
    </row>
    <row r="35" spans="1:8" ht="9.75" customHeight="1">
      <c r="A35" s="19"/>
      <c r="B35" s="19"/>
      <c r="C35" s="34"/>
      <c r="D35" s="23"/>
      <c r="E35" s="23"/>
      <c r="F35" s="41" t="s">
        <v>58</v>
      </c>
      <c r="G35" s="22"/>
      <c r="H35" s="22"/>
    </row>
    <row r="36" spans="1:8" ht="9.75" customHeight="1">
      <c r="A36" s="19"/>
      <c r="B36" s="16" t="s">
        <v>13</v>
      </c>
      <c r="C36" s="39"/>
      <c r="D36" s="94">
        <f>SUM(D37:D42)</f>
        <v>37487.32</v>
      </c>
      <c r="E36" s="18">
        <v>1045</v>
      </c>
      <c r="F36" s="24"/>
      <c r="G36" s="25"/>
      <c r="H36" s="25"/>
    </row>
    <row r="37" spans="1:8" ht="9.75" customHeight="1">
      <c r="A37" s="19"/>
      <c r="B37" s="30"/>
      <c r="C37" s="21" t="s">
        <v>126</v>
      </c>
      <c r="D37" s="32">
        <v>27600</v>
      </c>
      <c r="E37" s="22">
        <v>27513.42</v>
      </c>
      <c r="F37" s="8"/>
      <c r="G37" s="94">
        <v>177.88</v>
      </c>
      <c r="H37" s="18">
        <v>177.88</v>
      </c>
    </row>
    <row r="38" spans="1:9" ht="9.75" customHeight="1">
      <c r="A38" s="19"/>
      <c r="B38" s="19"/>
      <c r="C38" s="21" t="s">
        <v>93</v>
      </c>
      <c r="D38" s="32">
        <v>9200</v>
      </c>
      <c r="E38" s="22">
        <v>8003</v>
      </c>
      <c r="F38" s="41" t="s">
        <v>143</v>
      </c>
      <c r="G38" s="99">
        <v>177.88</v>
      </c>
      <c r="H38" s="42">
        <v>177.88</v>
      </c>
      <c r="I38" t="s">
        <v>142</v>
      </c>
    </row>
    <row r="39" spans="1:8" ht="9.75" customHeight="1">
      <c r="A39" s="19"/>
      <c r="B39" s="19"/>
      <c r="C39" s="21" t="s">
        <v>88</v>
      </c>
      <c r="D39" s="32">
        <v>127.32</v>
      </c>
      <c r="E39" s="22">
        <v>127.32</v>
      </c>
      <c r="F39" s="44"/>
      <c r="G39" s="45">
        <v>0</v>
      </c>
      <c r="H39" s="45"/>
    </row>
    <row r="40" spans="1:8" ht="9.75" customHeight="1">
      <c r="A40" s="8"/>
      <c r="B40" s="30"/>
      <c r="C40" s="46" t="s">
        <v>117</v>
      </c>
      <c r="D40" s="95">
        <v>200</v>
      </c>
      <c r="E40" s="23">
        <v>114.98</v>
      </c>
      <c r="F40" s="44"/>
      <c r="G40" s="47"/>
      <c r="H40" s="47"/>
    </row>
    <row r="41" spans="1:8" ht="9.75" customHeight="1">
      <c r="A41" s="19"/>
      <c r="B41" s="19"/>
      <c r="C41" s="21" t="s">
        <v>90</v>
      </c>
      <c r="D41" s="32">
        <v>30</v>
      </c>
      <c r="E41" s="22">
        <v>96</v>
      </c>
      <c r="F41" s="44"/>
      <c r="G41" s="47"/>
      <c r="H41" s="47"/>
    </row>
    <row r="42" spans="1:8" ht="9.75" customHeight="1">
      <c r="A42" s="19"/>
      <c r="B42" s="19"/>
      <c r="C42" s="46" t="s">
        <v>115</v>
      </c>
      <c r="D42" s="95">
        <v>330</v>
      </c>
      <c r="E42" s="23">
        <v>300</v>
      </c>
      <c r="F42" s="44"/>
      <c r="G42" s="48"/>
      <c r="H42" s="48"/>
    </row>
    <row r="43" spans="1:8" ht="9.75" customHeight="1" thickBot="1">
      <c r="A43" s="19"/>
      <c r="B43" s="19"/>
      <c r="C43" s="30"/>
      <c r="D43" s="30"/>
      <c r="E43" s="30"/>
      <c r="F43" s="49"/>
      <c r="G43" s="50"/>
      <c r="H43" s="50"/>
    </row>
    <row r="44" spans="1:8" ht="9.75" customHeight="1" thickBot="1">
      <c r="A44" s="19"/>
      <c r="B44" s="16" t="s">
        <v>15</v>
      </c>
      <c r="C44" s="39"/>
      <c r="D44" s="94">
        <v>7047.3</v>
      </c>
      <c r="E44" s="18">
        <v>7232.98</v>
      </c>
      <c r="F44" s="51" t="s">
        <v>4</v>
      </c>
      <c r="G44" s="96">
        <f>G5+G14+G30+G37</f>
        <v>28564.18</v>
      </c>
      <c r="H44" s="52">
        <v>29613.34</v>
      </c>
    </row>
    <row r="45" spans="1:8" ht="9.75" customHeight="1">
      <c r="A45" s="27"/>
      <c r="B45" s="30"/>
      <c r="C45" s="21" t="s">
        <v>127</v>
      </c>
      <c r="D45" s="32">
        <v>154.1</v>
      </c>
      <c r="E45" s="22">
        <v>154.18</v>
      </c>
      <c r="F45" s="53"/>
      <c r="G45" s="54"/>
      <c r="H45" s="54"/>
    </row>
    <row r="46" spans="1:8" ht="9.75" customHeight="1">
      <c r="A46" s="19"/>
      <c r="B46" s="30"/>
      <c r="C46" s="21" t="s">
        <v>37</v>
      </c>
      <c r="D46" s="22"/>
      <c r="E46" s="22"/>
      <c r="F46" s="53"/>
      <c r="G46" s="55"/>
      <c r="H46" s="55"/>
    </row>
    <row r="47" spans="1:8" ht="9.75" customHeight="1">
      <c r="A47" s="19"/>
      <c r="B47" s="30"/>
      <c r="C47" s="21" t="s">
        <v>95</v>
      </c>
      <c r="D47" s="22"/>
      <c r="E47" s="22">
        <v>70</v>
      </c>
      <c r="F47" s="8"/>
      <c r="G47" s="100">
        <f>G48+G49</f>
        <v>25</v>
      </c>
      <c r="H47" s="56">
        <v>25</v>
      </c>
    </row>
    <row r="48" spans="1:8" ht="9.75" customHeight="1">
      <c r="A48" s="19"/>
      <c r="B48" s="30"/>
      <c r="C48" s="21" t="s">
        <v>104</v>
      </c>
      <c r="D48" s="32">
        <v>6893.2</v>
      </c>
      <c r="E48" s="22">
        <v>6797.2</v>
      </c>
      <c r="F48" s="41" t="s">
        <v>130</v>
      </c>
      <c r="G48" s="99">
        <v>25</v>
      </c>
      <c r="H48" s="42">
        <v>25</v>
      </c>
    </row>
    <row r="49" spans="1:8" ht="9.75" customHeight="1">
      <c r="A49" s="19"/>
      <c r="B49" s="20"/>
      <c r="C49" s="21" t="s">
        <v>139</v>
      </c>
      <c r="D49" s="32"/>
      <c r="E49" s="22">
        <v>164.93</v>
      </c>
      <c r="F49" s="41" t="s">
        <v>123</v>
      </c>
      <c r="G49" s="42"/>
      <c r="H49" s="42"/>
    </row>
    <row r="50" spans="1:8" ht="9.75" customHeight="1">
      <c r="A50" s="19"/>
      <c r="B50" s="19"/>
      <c r="C50" s="21" t="s">
        <v>70</v>
      </c>
      <c r="D50" s="22"/>
      <c r="E50" s="22">
        <v>46.67</v>
      </c>
      <c r="F50" s="19"/>
      <c r="G50" s="23"/>
      <c r="H50" s="23"/>
    </row>
    <row r="51" spans="1:8" ht="9.75" customHeight="1">
      <c r="A51" s="19"/>
      <c r="B51" s="19"/>
      <c r="C51" s="34"/>
      <c r="D51" s="23"/>
      <c r="E51" s="23"/>
      <c r="F51" s="8"/>
      <c r="G51" s="56">
        <f>G52+G53</f>
        <v>0</v>
      </c>
      <c r="H51" s="56"/>
    </row>
    <row r="52" spans="1:8" ht="9.75" customHeight="1">
      <c r="A52" s="19"/>
      <c r="B52" s="16" t="s">
        <v>22</v>
      </c>
      <c r="C52" s="57"/>
      <c r="D52" s="94">
        <v>330</v>
      </c>
      <c r="E52" s="18">
        <v>356.5</v>
      </c>
      <c r="F52" s="41" t="s">
        <v>39</v>
      </c>
      <c r="G52" s="22"/>
      <c r="H52" s="22"/>
    </row>
    <row r="53" spans="1:8" ht="9.75" customHeight="1">
      <c r="A53" s="58"/>
      <c r="B53" s="19"/>
      <c r="C53" s="21" t="s">
        <v>3</v>
      </c>
      <c r="D53" s="22"/>
      <c r="E53" s="22"/>
      <c r="F53" s="41" t="s">
        <v>51</v>
      </c>
      <c r="G53" s="22"/>
      <c r="H53" s="22"/>
    </row>
    <row r="54" spans="1:8" ht="9.75" customHeight="1">
      <c r="A54" s="19"/>
      <c r="B54" s="30"/>
      <c r="C54" s="21" t="s">
        <v>113</v>
      </c>
      <c r="D54" s="32">
        <v>330</v>
      </c>
      <c r="E54" s="22"/>
      <c r="F54" s="19"/>
      <c r="G54" s="28"/>
      <c r="H54" s="28"/>
    </row>
    <row r="55" spans="1:8" ht="9.75" customHeight="1" thickBot="1">
      <c r="A55" s="19"/>
      <c r="B55" s="19"/>
      <c r="C55" s="36"/>
      <c r="D55" s="34"/>
      <c r="E55" s="22"/>
      <c r="F55" s="59"/>
      <c r="G55" s="50"/>
      <c r="H55" s="50"/>
    </row>
    <row r="56" spans="1:8" ht="9.75" customHeight="1" thickBot="1">
      <c r="A56" s="19"/>
      <c r="B56" s="30"/>
      <c r="C56" s="36"/>
      <c r="D56" s="50"/>
      <c r="E56" s="50"/>
      <c r="F56" s="51" t="s">
        <v>74</v>
      </c>
      <c r="G56" s="96">
        <f>G47+G51</f>
        <v>25</v>
      </c>
      <c r="H56" s="52">
        <v>25</v>
      </c>
    </row>
    <row r="57" spans="1:8" ht="13.5" customHeight="1">
      <c r="A57" s="19"/>
      <c r="B57" s="16" t="s">
        <v>23</v>
      </c>
      <c r="C57" s="36" t="s">
        <v>128</v>
      </c>
      <c r="D57" s="60"/>
      <c r="E57" s="60"/>
      <c r="F57" s="51"/>
      <c r="G57" s="50"/>
      <c r="H57" s="50"/>
    </row>
    <row r="58" spans="1:8" s="3" customFormat="1" ht="9.75" customHeight="1" hidden="1">
      <c r="A58" s="19"/>
      <c r="B58" s="19"/>
      <c r="C58" s="39"/>
      <c r="D58" s="56" t="e">
        <f>#REF!+D59</f>
        <v>#REF!</v>
      </c>
      <c r="E58" s="56"/>
      <c r="F58" s="13"/>
      <c r="G58" s="61"/>
      <c r="H58" s="61"/>
    </row>
    <row r="59" spans="1:8" s="3" customFormat="1" ht="9.75" customHeight="1">
      <c r="A59" s="19"/>
      <c r="B59" s="19"/>
      <c r="C59" s="41"/>
      <c r="D59" s="22"/>
      <c r="E59" s="22"/>
      <c r="F59" s="53"/>
      <c r="G59" s="62"/>
      <c r="H59" s="62"/>
    </row>
    <row r="60" spans="1:8" ht="9.75" customHeight="1">
      <c r="A60" s="16"/>
      <c r="B60" s="19"/>
      <c r="C60" s="19"/>
      <c r="D60" s="63"/>
      <c r="E60" s="63"/>
      <c r="F60" s="53"/>
      <c r="G60" s="62"/>
      <c r="H60" s="62"/>
    </row>
    <row r="61" spans="1:8" ht="9.75" customHeight="1">
      <c r="A61" s="19"/>
      <c r="B61" s="16" t="s">
        <v>14</v>
      </c>
      <c r="C61" s="8"/>
      <c r="D61" s="56">
        <v>0</v>
      </c>
      <c r="E61" s="56"/>
      <c r="F61" s="53"/>
      <c r="G61" s="62"/>
      <c r="H61" s="62"/>
    </row>
    <row r="62" spans="1:8" ht="9.75" customHeight="1" thickBot="1">
      <c r="A62" s="19"/>
      <c r="B62" s="19"/>
      <c r="C62" s="41"/>
      <c r="D62" s="22"/>
      <c r="E62" s="22"/>
      <c r="F62" s="53"/>
      <c r="G62" s="62"/>
      <c r="H62" s="62"/>
    </row>
    <row r="63" spans="1:8" ht="9.75" customHeight="1" thickBot="1">
      <c r="A63" s="19"/>
      <c r="B63" s="30"/>
      <c r="C63" s="41"/>
      <c r="D63" s="22"/>
      <c r="E63" s="22"/>
      <c r="F63" s="65" t="s">
        <v>76</v>
      </c>
      <c r="G63" s="96">
        <f>G44+G56</f>
        <v>28589.18</v>
      </c>
      <c r="H63" s="52">
        <v>29638.34</v>
      </c>
    </row>
    <row r="64" spans="1:8" ht="9.75" customHeight="1">
      <c r="A64" s="66"/>
      <c r="B64" s="19"/>
      <c r="C64" s="67"/>
      <c r="D64" s="68"/>
      <c r="E64" s="68"/>
      <c r="F64" s="53"/>
      <c r="G64" s="62"/>
      <c r="H64" s="62"/>
    </row>
    <row r="65" spans="1:8" ht="9.75" customHeight="1" thickBot="1">
      <c r="A65" s="19"/>
      <c r="B65" s="30"/>
      <c r="C65" s="27"/>
      <c r="D65" s="50"/>
      <c r="E65" s="50"/>
      <c r="F65" s="69"/>
      <c r="G65" s="56"/>
      <c r="H65" s="56"/>
    </row>
    <row r="66" spans="1:8" ht="9.75" customHeight="1" thickBot="1">
      <c r="A66" s="19"/>
      <c r="B66" s="19"/>
      <c r="C66" s="65" t="s">
        <v>89</v>
      </c>
      <c r="D66" s="96">
        <v>49543.06</v>
      </c>
      <c r="E66" s="52">
        <v>48368.23</v>
      </c>
      <c r="F66" s="41" t="s">
        <v>28</v>
      </c>
      <c r="G66" s="70" t="str">
        <f>C74</f>
        <v> Secours en nature</v>
      </c>
      <c r="H66" s="70"/>
    </row>
    <row r="67" spans="1:8" ht="7.5" customHeight="1">
      <c r="A67" s="19"/>
      <c r="B67" s="12" t="s">
        <v>65</v>
      </c>
      <c r="C67" s="71"/>
      <c r="D67" s="50"/>
      <c r="E67" s="50"/>
      <c r="F67" s="41" t="s">
        <v>29</v>
      </c>
      <c r="G67" s="70" t="str">
        <f>C75</f>
        <v> Mise à disposition gratuite de biens et prestations</v>
      </c>
      <c r="H67" s="70"/>
    </row>
    <row r="68" spans="1:8" ht="9.75" customHeight="1" hidden="1">
      <c r="A68" s="19"/>
      <c r="B68" s="20"/>
      <c r="C68" s="72"/>
      <c r="D68" s="73" t="e">
        <f>D69+D70+#REF!</f>
        <v>#REF!</v>
      </c>
      <c r="E68" s="73"/>
      <c r="F68" s="41" t="s">
        <v>30</v>
      </c>
      <c r="G68" s="70" t="str">
        <f>C76</f>
        <v> Personnels bénévoles</v>
      </c>
      <c r="H68" s="70"/>
    </row>
    <row r="69" spans="1:8" ht="13.5" customHeight="1">
      <c r="A69" s="19"/>
      <c r="B69" s="19"/>
      <c r="C69" s="41" t="s">
        <v>138</v>
      </c>
      <c r="D69" s="22"/>
      <c r="E69" s="22"/>
      <c r="F69" s="75"/>
      <c r="G69" s="76"/>
      <c r="H69" s="76"/>
    </row>
    <row r="70" spans="1:8" ht="11.25" customHeight="1" thickBot="1">
      <c r="A70" s="19"/>
      <c r="B70" s="19"/>
      <c r="C70" s="41" t="s">
        <v>129</v>
      </c>
      <c r="D70" s="32"/>
      <c r="E70" s="22"/>
      <c r="F70" s="53"/>
      <c r="G70" s="62"/>
      <c r="H70" s="62"/>
    </row>
    <row r="71" spans="1:9" ht="9.75" customHeight="1" thickBot="1">
      <c r="A71" s="19"/>
      <c r="B71" s="19"/>
      <c r="C71" s="65" t="s">
        <v>74</v>
      </c>
      <c r="D71" s="96"/>
      <c r="E71" s="52">
        <v>63.26</v>
      </c>
      <c r="F71" s="64"/>
      <c r="G71" s="53"/>
      <c r="H71" s="53"/>
      <c r="I71" s="91"/>
    </row>
    <row r="72" spans="1:8" ht="9.75" customHeight="1">
      <c r="A72" s="19"/>
      <c r="B72" s="19"/>
      <c r="C72" s="77"/>
      <c r="D72" s="78"/>
      <c r="E72" s="78"/>
      <c r="F72" s="64"/>
      <c r="G72" s="64"/>
      <c r="H72" s="64"/>
    </row>
    <row r="73" spans="1:8" ht="9.75" customHeight="1">
      <c r="A73" s="19"/>
      <c r="B73" s="16" t="s">
        <v>24</v>
      </c>
      <c r="C73" s="79"/>
      <c r="D73" s="56">
        <f>SUM(D74:D75)</f>
        <v>0</v>
      </c>
      <c r="E73" s="56"/>
      <c r="F73" s="64"/>
      <c r="G73" s="64"/>
      <c r="H73" s="64"/>
    </row>
    <row r="74" spans="1:8" ht="9.75" customHeight="1">
      <c r="A74" s="19"/>
      <c r="B74" s="19"/>
      <c r="C74" s="41" t="s">
        <v>25</v>
      </c>
      <c r="D74" s="22"/>
      <c r="E74" s="22"/>
      <c r="F74" s="64"/>
      <c r="G74" s="64"/>
      <c r="H74" s="64"/>
    </row>
    <row r="75" spans="1:8" ht="13.5" customHeight="1">
      <c r="A75" s="19"/>
      <c r="B75" s="19"/>
      <c r="C75" s="80" t="s">
        <v>26</v>
      </c>
      <c r="D75" s="22"/>
      <c r="E75" s="22"/>
      <c r="F75" s="64"/>
      <c r="G75" s="64"/>
      <c r="H75" s="64"/>
    </row>
    <row r="76" spans="1:8" ht="0.75" customHeight="1" thickBot="1">
      <c r="A76" s="43"/>
      <c r="B76" s="30"/>
      <c r="C76" s="41" t="s">
        <v>27</v>
      </c>
      <c r="D76" s="22"/>
      <c r="E76" s="22"/>
      <c r="F76" s="64"/>
      <c r="G76" s="64"/>
      <c r="H76" s="64"/>
    </row>
    <row r="77" spans="1:8" ht="13.5" customHeight="1" thickBot="1">
      <c r="A77" s="19"/>
      <c r="B77" s="30"/>
      <c r="C77" s="81"/>
      <c r="D77" s="82"/>
      <c r="E77" s="87"/>
      <c r="F77" s="81" t="s">
        <v>132</v>
      </c>
      <c r="G77" s="92">
        <v>20953.88</v>
      </c>
      <c r="H77" s="101">
        <v>18793.15</v>
      </c>
    </row>
    <row r="78" spans="1:8" ht="9.75" customHeight="1">
      <c r="A78" s="19"/>
      <c r="B78" s="19"/>
      <c r="C78" s="19"/>
      <c r="D78" s="90"/>
      <c r="E78" s="84"/>
      <c r="F78" s="64"/>
      <c r="G78" s="64"/>
      <c r="H78" s="64"/>
    </row>
    <row r="79" spans="1:8" ht="9.75" customHeight="1" thickBot="1">
      <c r="A79" s="19"/>
      <c r="B79" s="19"/>
      <c r="C79" s="30"/>
      <c r="D79" s="43"/>
      <c r="E79" s="43"/>
      <c r="F79" s="64"/>
      <c r="G79" s="64"/>
      <c r="H79" s="64"/>
    </row>
    <row r="80" spans="1:8" ht="9.75" customHeight="1" thickBot="1">
      <c r="A80" s="19"/>
      <c r="B80" s="30"/>
      <c r="C80" s="86" t="s">
        <v>75</v>
      </c>
      <c r="D80" s="87">
        <v>49543.06</v>
      </c>
      <c r="E80" s="87">
        <v>48431.49</v>
      </c>
      <c r="F80" s="86" t="s">
        <v>73</v>
      </c>
      <c r="G80" s="87">
        <v>49543.06</v>
      </c>
      <c r="H80" s="87">
        <v>29638.34</v>
      </c>
    </row>
    <row r="81" spans="1:8" ht="9.75" customHeight="1">
      <c r="A81" s="19"/>
      <c r="B81" s="19"/>
      <c r="C81" s="30"/>
      <c r="D81" s="30"/>
      <c r="E81" s="53"/>
      <c r="F81" s="64"/>
      <c r="G81" s="64"/>
      <c r="H81" s="64"/>
    </row>
    <row r="82" spans="1:7" ht="14.25" customHeight="1">
      <c r="A82" s="19"/>
      <c r="B82" s="19"/>
      <c r="C82" s="30"/>
      <c r="D82" s="30"/>
      <c r="E82" s="53"/>
      <c r="F82" s="64"/>
      <c r="G82" s="64"/>
    </row>
    <row r="83" spans="1:7" ht="13.5" customHeight="1">
      <c r="A83" s="19"/>
      <c r="B83" s="19"/>
      <c r="C83" s="30"/>
      <c r="D83" s="30"/>
      <c r="E83" s="53"/>
      <c r="F83" s="64"/>
      <c r="G83" s="64"/>
    </row>
    <row r="84" ht="9.75" customHeight="1">
      <c r="B84" s="1"/>
    </row>
    <row r="85" ht="21" customHeight="1">
      <c r="B85" s="1"/>
    </row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>
      <c r="E137">
        <v>58.72</v>
      </c>
    </row>
    <row r="138" ht="9.75" customHeight="1"/>
    <row r="139" ht="9.75" customHeight="1"/>
  </sheetData>
  <sheetProtection formatCells="0" formatColumns="0" formatRows="0" insertColumns="0" insertRows="0"/>
  <mergeCells count="3">
    <mergeCell ref="A1:E1"/>
    <mergeCell ref="A2:C2"/>
    <mergeCell ref="E2:F2"/>
  </mergeCells>
  <printOptions/>
  <pageMargins left="0.25" right="0.25" top="0.75" bottom="0.75" header="0.3" footer="0.3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COMPTABLE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SEIGNERE-LAGRAULET</dc:creator>
  <cp:keywords/>
  <dc:description/>
  <cp:lastModifiedBy>Famille GROUX</cp:lastModifiedBy>
  <cp:lastPrinted>2022-10-24T15:41:08Z</cp:lastPrinted>
  <dcterms:created xsi:type="dcterms:W3CDTF">2002-07-29T07:47:35Z</dcterms:created>
  <dcterms:modified xsi:type="dcterms:W3CDTF">2022-12-06T14:43:40Z</dcterms:modified>
  <cp:category/>
  <cp:version/>
  <cp:contentType/>
  <cp:contentStatus/>
</cp:coreProperties>
</file>